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244 (19-10-2025)\RESPUESTAS\SDGbno\"/>
    </mc:Choice>
  </mc:AlternateContent>
  <bookViews>
    <workbookView xWindow="0" yWindow="0" windowWidth="28800" windowHeight="11730" tabRatio="759" activeTab="3"/>
  </bookViews>
  <sheets>
    <sheet name="Ejec pres 2024-2025 FUNCIONA" sheetId="5" r:id="rId1"/>
    <sheet name="Ejec pres-2024-2025 INVERSION" sheetId="2" r:id="rId2"/>
    <sheet name="comparativo giros " sheetId="7" state="hidden" r:id="rId3"/>
    <sheet name="TOTAL FUN E INVER" sheetId="9" r:id="rId4"/>
  </sheets>
  <externalReferences>
    <externalReference r:id="rId5"/>
  </externalReferences>
  <definedNames>
    <definedName name="MODALIDAD">[1]licitaciones1!$D$4:$D$12</definedName>
    <definedName name="ORDENADOR">[1]licitaciones1!$J$4:$J$11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9" l="1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5" i="9"/>
  <c r="G2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5" i="9"/>
  <c r="I15" i="9" l="1"/>
  <c r="I23" i="9"/>
  <c r="I18" i="9"/>
  <c r="I7" i="9"/>
  <c r="I22" i="9"/>
  <c r="I14" i="9"/>
  <c r="I6" i="9"/>
  <c r="I10" i="9"/>
  <c r="I21" i="9"/>
  <c r="I13" i="9"/>
  <c r="I20" i="9"/>
  <c r="I12" i="9"/>
  <c r="I11" i="9"/>
  <c r="I25" i="9"/>
  <c r="I17" i="9"/>
  <c r="I9" i="9"/>
  <c r="I5" i="9"/>
  <c r="I19" i="9"/>
  <c r="I24" i="9"/>
  <c r="I16" i="9"/>
  <c r="I8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F22" i="9" s="1"/>
  <c r="E23" i="9"/>
  <c r="E24" i="9"/>
  <c r="E25" i="9"/>
  <c r="E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5" i="9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6" i="5"/>
  <c r="E26" i="5"/>
  <c r="F20" i="9" l="1"/>
  <c r="F14" i="9"/>
  <c r="F6" i="9"/>
  <c r="F21" i="9"/>
  <c r="F13" i="9"/>
  <c r="F12" i="9"/>
  <c r="F5" i="9"/>
  <c r="F18" i="9"/>
  <c r="F10" i="9"/>
  <c r="F24" i="9"/>
  <c r="F16" i="9"/>
  <c r="F8" i="9"/>
  <c r="F19" i="9"/>
  <c r="F11" i="9"/>
  <c r="F25" i="9"/>
  <c r="F9" i="9"/>
  <c r="F17" i="9"/>
  <c r="F23" i="9"/>
  <c r="F15" i="9"/>
  <c r="F7" i="9"/>
  <c r="E26" i="2"/>
  <c r="P26" i="7" l="1"/>
  <c r="Q26" i="7"/>
  <c r="N26" i="7" l="1"/>
  <c r="L2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6" i="7"/>
  <c r="I23" i="7" l="1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4" i="7"/>
  <c r="I25" i="7"/>
  <c r="I6" i="7"/>
  <c r="E26" i="7" l="1"/>
  <c r="F2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6" i="7"/>
  <c r="R26" i="7" l="1"/>
  <c r="M26" i="7"/>
  <c r="O26" i="7" s="1"/>
  <c r="G26" i="7"/>
  <c r="I26" i="7" s="1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9" i="7"/>
  <c r="R8" i="7"/>
  <c r="R7" i="7"/>
  <c r="R6" i="7"/>
</calcChain>
</file>

<file path=xl/sharedStrings.xml><?xml version="1.0" encoding="utf-8"?>
<sst xmlns="http://schemas.openxmlformats.org/spreadsheetml/2006/main" count="142" uniqueCount="49">
  <si>
    <t>BOGOTA MEJOR PARA TODOS</t>
  </si>
  <si>
    <t>No</t>
  </si>
  <si>
    <t>LOCALIDAD</t>
  </si>
  <si>
    <t>DISPONIBLE</t>
  </si>
  <si>
    <t>COMPROMISOS</t>
  </si>
  <si>
    <t>%</t>
  </si>
  <si>
    <t>USAQUEN</t>
  </si>
  <si>
    <t>CHAPINERO</t>
  </si>
  <si>
    <t>SANTAFE</t>
  </si>
  <si>
    <t>SAN CRISTOBAL</t>
  </si>
  <si>
    <t>USME</t>
  </si>
  <si>
    <t>TUNJUELITO</t>
  </si>
  <si>
    <t>BOSA</t>
  </si>
  <si>
    <t>KENNEDY</t>
  </si>
  <si>
    <t>FONTIBON</t>
  </si>
  <si>
    <t>ENGATIVA</t>
  </si>
  <si>
    <t>SUBA</t>
  </si>
  <si>
    <t>BARRIOS UNIDOS</t>
  </si>
  <si>
    <t>TEUSAQUILLO</t>
  </si>
  <si>
    <t>MARTIRES</t>
  </si>
  <si>
    <t>ANTONIO NARIÑO</t>
  </si>
  <si>
    <t>PUENTE ARANDA</t>
  </si>
  <si>
    <t>CANDELARIA</t>
  </si>
  <si>
    <t>RAFAEL URIBE</t>
  </si>
  <si>
    <t>CIUDAD BOLIVAR</t>
  </si>
  <si>
    <t>SUMAPAZ</t>
  </si>
  <si>
    <t>Total general</t>
  </si>
  <si>
    <t>GIROS</t>
  </si>
  <si>
    <t>TOTAL</t>
  </si>
  <si>
    <t>ALCALDIA LOCAL</t>
  </si>
  <si>
    <t>UN NUEVO CONTRATO SOCIAL</t>
  </si>
  <si>
    <t>SANTA FE</t>
  </si>
  <si>
    <t>LOS MÁRTIRES</t>
  </si>
  <si>
    <t>RAFAEL URIBE URIBE</t>
  </si>
  <si>
    <t>CIUDAD BOLÍVAR</t>
  </si>
  <si>
    <t>LA CANDELARIA</t>
  </si>
  <si>
    <t>USAQUÉN</t>
  </si>
  <si>
    <t>SAN CRISTÓBAL</t>
  </si>
  <si>
    <t>FONTIBÓN</t>
  </si>
  <si>
    <t>ENGATIVÁ</t>
  </si>
  <si>
    <t xml:space="preserve"> 31 de diciembre  del 2024</t>
  </si>
  <si>
    <t>31 de diciembre del 2024</t>
  </si>
  <si>
    <t xml:space="preserve"> 31 de diciembre del 2024</t>
  </si>
  <si>
    <t>Bogota Camina Segura</t>
  </si>
  <si>
    <t>2025 corte 14 de octubre</t>
  </si>
  <si>
    <t>2025 corte 20 de octubre</t>
  </si>
  <si>
    <t>Un nuevo contrato social</t>
  </si>
  <si>
    <t>Fuente:  Reporte de avance a metas corte 30 de junio del 2025 - Secretaria de Planeación</t>
  </si>
  <si>
    <t>PORCENTAJE EJECUCIÓN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</si>
</sst>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&quot;$&quot;\ * #,##0_-;\-&quot;$&quot;\ * #,##0_-;_-&quot;$&quot;\ * &quot;-&quot;_-;_-@_-"/>
    <numFmt numFmtId="41" formatCode="_-* #,##0_-;\-* #,##0_-;_-* &quot;-&quot;_-;_-@_-"/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164" fontId="4" fillId="7" borderId="1" xfId="5" applyNumberFormat="1" applyFont="1" applyFill="1" applyBorder="1"/>
    <xf numFmtId="41" fontId="4" fillId="7" borderId="1" xfId="4" applyFont="1" applyFill="1" applyBorder="1"/>
    <xf numFmtId="41" fontId="4" fillId="7" borderId="3" xfId="4" applyFont="1" applyFill="1" applyBorder="1"/>
    <xf numFmtId="0" fontId="4" fillId="0" borderId="0" xfId="3" applyAlignment="1">
      <alignment horizontal="center"/>
    </xf>
    <xf numFmtId="0" fontId="6" fillId="0" borderId="0" xfId="3" applyFont="1" applyAlignment="1">
      <alignment horizontal="center" vertical="center"/>
    </xf>
    <xf numFmtId="42" fontId="0" fillId="0" borderId="0" xfId="1" applyFont="1"/>
    <xf numFmtId="0" fontId="8" fillId="8" borderId="1" xfId="3" applyFont="1" applyFill="1" applyBorder="1" applyAlignment="1">
      <alignment horizontal="center" vertical="center" wrapText="1"/>
    </xf>
    <xf numFmtId="0" fontId="8" fillId="8" borderId="1" xfId="3" applyFont="1" applyFill="1" applyBorder="1" applyAlignment="1">
      <alignment horizontal="center" vertical="center"/>
    </xf>
    <xf numFmtId="41" fontId="4" fillId="6" borderId="1" xfId="4" applyFont="1" applyFill="1" applyBorder="1"/>
    <xf numFmtId="164" fontId="4" fillId="6" borderId="1" xfId="5" applyNumberFormat="1" applyFont="1" applyFill="1" applyBorder="1"/>
    <xf numFmtId="41" fontId="6" fillId="7" borderId="4" xfId="4" applyFont="1" applyFill="1" applyBorder="1"/>
    <xf numFmtId="41" fontId="6" fillId="7" borderId="2" xfId="4" applyFont="1" applyFill="1" applyBorder="1"/>
    <xf numFmtId="41" fontId="6" fillId="6" borderId="2" xfId="4" applyFont="1" applyFill="1" applyBorder="1"/>
    <xf numFmtId="164" fontId="6" fillId="6" borderId="1" xfId="5" applyNumberFormat="1" applyFont="1" applyFill="1" applyBorder="1"/>
    <xf numFmtId="0" fontId="8" fillId="8" borderId="7" xfId="3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/>
    </xf>
    <xf numFmtId="0" fontId="6" fillId="5" borderId="7" xfId="3" applyFont="1" applyFill="1" applyBorder="1" applyAlignment="1">
      <alignment horizontal="center"/>
    </xf>
    <xf numFmtId="0" fontId="8" fillId="9" borderId="3" xfId="3" applyFont="1" applyFill="1" applyBorder="1" applyAlignment="1">
      <alignment horizontal="center" vertical="center" wrapText="1"/>
    </xf>
    <xf numFmtId="0" fontId="8" fillId="9" borderId="1" xfId="3" applyFont="1" applyFill="1" applyBorder="1" applyAlignment="1">
      <alignment horizontal="center" vertical="center"/>
    </xf>
    <xf numFmtId="0" fontId="8" fillId="9" borderId="1" xfId="3" applyFont="1" applyFill="1" applyBorder="1" applyAlignment="1">
      <alignment horizontal="center" vertical="center" wrapText="1"/>
    </xf>
    <xf numFmtId="0" fontId="8" fillId="9" borderId="7" xfId="3" applyFont="1" applyFill="1" applyBorder="1" applyAlignment="1">
      <alignment horizontal="center" vertical="center"/>
    </xf>
    <xf numFmtId="42" fontId="0" fillId="0" borderId="1" xfId="1" applyFont="1" applyBorder="1"/>
    <xf numFmtId="0" fontId="2" fillId="8" borderId="0" xfId="0" applyFont="1" applyFill="1" applyAlignment="1">
      <alignment horizontal="center" vertical="center"/>
    </xf>
    <xf numFmtId="0" fontId="8" fillId="8" borderId="7" xfId="3" applyFont="1" applyFill="1" applyBorder="1" applyAlignment="1">
      <alignment horizontal="center"/>
    </xf>
    <xf numFmtId="42" fontId="0" fillId="0" borderId="1" xfId="1" applyFont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42" fontId="2" fillId="8" borderId="0" xfId="1" applyFont="1" applyFill="1"/>
    <xf numFmtId="164" fontId="6" fillId="7" borderId="1" xfId="5" applyNumberFormat="1" applyFont="1" applyFill="1" applyBorder="1"/>
    <xf numFmtId="42" fontId="8" fillId="9" borderId="1" xfId="1" applyFont="1" applyFill="1" applyBorder="1" applyAlignment="1">
      <alignment horizontal="center" vertical="center"/>
    </xf>
    <xf numFmtId="42" fontId="4" fillId="6" borderId="1" xfId="1" applyFont="1" applyFill="1" applyBorder="1"/>
    <xf numFmtId="42" fontId="6" fillId="6" borderId="2" xfId="1" applyFont="1" applyFill="1" applyBorder="1"/>
    <xf numFmtId="10" fontId="2" fillId="8" borderId="0" xfId="2" applyNumberFormat="1" applyFont="1" applyFill="1" applyAlignment="1">
      <alignment horizontal="center" vertical="center"/>
    </xf>
    <xf numFmtId="0" fontId="6" fillId="10" borderId="1" xfId="3" applyFont="1" applyFill="1" applyBorder="1" applyAlignment="1">
      <alignment horizontal="center"/>
    </xf>
    <xf numFmtId="0" fontId="6" fillId="10" borderId="7" xfId="3" applyFont="1" applyFill="1" applyBorder="1" applyAlignment="1">
      <alignment horizontal="center"/>
    </xf>
    <xf numFmtId="41" fontId="4" fillId="10" borderId="3" xfId="4" applyFont="1" applyFill="1" applyBorder="1"/>
    <xf numFmtId="41" fontId="4" fillId="10" borderId="1" xfId="4" applyFont="1" applyFill="1" applyBorder="1"/>
    <xf numFmtId="164" fontId="4" fillId="10" borderId="1" xfId="5" applyNumberFormat="1" applyFont="1" applyFill="1" applyBorder="1"/>
    <xf numFmtId="42" fontId="4" fillId="10" borderId="1" xfId="1" applyFont="1" applyFill="1" applyBorder="1"/>
    <xf numFmtId="42" fontId="0" fillId="10" borderId="1" xfId="1" applyFont="1" applyFill="1" applyBorder="1" applyAlignment="1">
      <alignment horizontal="center"/>
    </xf>
    <xf numFmtId="10" fontId="0" fillId="10" borderId="1" xfId="2" applyNumberFormat="1" applyFont="1" applyFill="1" applyBorder="1" applyAlignment="1">
      <alignment horizontal="center"/>
    </xf>
    <xf numFmtId="0" fontId="0" fillId="10" borderId="0" xfId="0" applyFill="1"/>
    <xf numFmtId="0" fontId="6" fillId="3" borderId="1" xfId="3" applyFont="1" applyFill="1" applyBorder="1" applyAlignment="1">
      <alignment horizontal="center"/>
    </xf>
    <xf numFmtId="0" fontId="6" fillId="3" borderId="7" xfId="3" applyFont="1" applyFill="1" applyBorder="1" applyAlignment="1">
      <alignment horizontal="center"/>
    </xf>
    <xf numFmtId="41" fontId="4" fillId="3" borderId="3" xfId="4" applyFont="1" applyFill="1" applyBorder="1"/>
    <xf numFmtId="41" fontId="4" fillId="3" borderId="1" xfId="4" applyFont="1" applyFill="1" applyBorder="1"/>
    <xf numFmtId="164" fontId="4" fillId="3" borderId="1" xfId="5" applyNumberFormat="1" applyFont="1" applyFill="1" applyBorder="1"/>
    <xf numFmtId="42" fontId="4" fillId="3" borderId="1" xfId="1" applyFont="1" applyFill="1" applyBorder="1"/>
    <xf numFmtId="42" fontId="0" fillId="3" borderId="1" xfId="1" applyFont="1" applyFill="1" applyBorder="1" applyAlignment="1">
      <alignment horizontal="center"/>
    </xf>
    <xf numFmtId="10" fontId="0" fillId="3" borderId="1" xfId="2" applyNumberFormat="1" applyFont="1" applyFill="1" applyBorder="1" applyAlignment="1">
      <alignment horizontal="center"/>
    </xf>
    <xf numFmtId="0" fontId="8" fillId="8" borderId="1" xfId="3" applyFont="1" applyFill="1" applyBorder="1" applyAlignment="1">
      <alignment horizontal="center"/>
    </xf>
    <xf numFmtId="41" fontId="7" fillId="8" borderId="3" xfId="4" applyFont="1" applyFill="1" applyBorder="1"/>
    <xf numFmtId="41" fontId="7" fillId="8" borderId="1" xfId="4" applyFont="1" applyFill="1" applyBorder="1"/>
    <xf numFmtId="164" fontId="7" fillId="8" borderId="1" xfId="5" applyNumberFormat="1" applyFont="1" applyFill="1" applyBorder="1"/>
    <xf numFmtId="42" fontId="7" fillId="8" borderId="1" xfId="1" applyFont="1" applyFill="1" applyBorder="1"/>
    <xf numFmtId="42" fontId="9" fillId="8" borderId="1" xfId="1" applyFont="1" applyFill="1" applyBorder="1" applyAlignment="1">
      <alignment horizontal="center"/>
    </xf>
    <xf numFmtId="10" fontId="9" fillId="8" borderId="1" xfId="2" applyNumberFormat="1" applyFont="1" applyFill="1" applyBorder="1" applyAlignment="1">
      <alignment horizontal="center"/>
    </xf>
    <xf numFmtId="0" fontId="9" fillId="8" borderId="0" xfId="0" applyFont="1" applyFill="1"/>
    <xf numFmtId="0" fontId="4" fillId="3" borderId="0" xfId="3" applyFill="1" applyAlignment="1">
      <alignment horizontal="center"/>
    </xf>
    <xf numFmtId="0" fontId="6" fillId="3" borderId="0" xfId="3" applyFont="1" applyFill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10" fontId="2" fillId="8" borderId="1" xfId="2" applyNumberFormat="1" applyFont="1" applyFill="1" applyBorder="1" applyAlignment="1">
      <alignment horizontal="center"/>
    </xf>
    <xf numFmtId="10" fontId="3" fillId="3" borderId="1" xfId="2" applyNumberFormat="1" applyFont="1" applyFill="1" applyBorder="1" applyAlignment="1">
      <alignment horizontal="center"/>
    </xf>
    <xf numFmtId="0" fontId="2" fillId="0" borderId="0" xfId="0" applyFont="1"/>
    <xf numFmtId="10" fontId="10" fillId="3" borderId="1" xfId="2" applyNumberFormat="1" applyFont="1" applyFill="1" applyBorder="1" applyAlignment="1">
      <alignment horizontal="center"/>
    </xf>
    <xf numFmtId="10" fontId="2" fillId="4" borderId="1" xfId="2" applyNumberFormat="1" applyFont="1" applyFill="1" applyBorder="1" applyAlignment="1">
      <alignment horizontal="center"/>
    </xf>
    <xf numFmtId="42" fontId="0" fillId="3" borderId="1" xfId="1" applyFont="1" applyFill="1" applyBorder="1"/>
    <xf numFmtId="42" fontId="2" fillId="8" borderId="1" xfId="1" applyFont="1" applyFill="1" applyBorder="1"/>
    <xf numFmtId="0" fontId="3" fillId="0" borderId="0" xfId="0" applyFont="1" applyAlignment="1">
      <alignment horizontal="center"/>
    </xf>
    <xf numFmtId="0" fontId="11" fillId="3" borderId="7" xfId="3" applyFont="1" applyFill="1" applyBorder="1" applyAlignment="1">
      <alignment horizontal="center"/>
    </xf>
    <xf numFmtId="0" fontId="2" fillId="11" borderId="7" xfId="0" applyFont="1" applyFill="1" applyBorder="1" applyAlignment="1">
      <alignment horizontal="center" vertical="center" wrapText="1"/>
    </xf>
    <xf numFmtId="10" fontId="3" fillId="3" borderId="7" xfId="2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2" fontId="2" fillId="4" borderId="1" xfId="1" applyFont="1" applyFill="1" applyBorder="1" applyAlignment="1">
      <alignment horizontal="center"/>
    </xf>
    <xf numFmtId="42" fontId="2" fillId="8" borderId="1" xfId="1" applyFont="1" applyFill="1" applyBorder="1" applyAlignment="1">
      <alignment horizontal="center" vertical="center"/>
    </xf>
    <xf numFmtId="10" fontId="2" fillId="8" borderId="7" xfId="2" applyNumberFormat="1" applyFont="1" applyFill="1" applyBorder="1" applyAlignment="1">
      <alignment horizontal="center" vertical="center"/>
    </xf>
    <xf numFmtId="42" fontId="2" fillId="4" borderId="1" xfId="1" applyFont="1" applyFill="1" applyBorder="1" applyAlignment="1">
      <alignment vertical="center"/>
    </xf>
    <xf numFmtId="10" fontId="2" fillId="4" borderId="1" xfId="2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3" borderId="0" xfId="3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7" xfId="3" applyFont="1" applyFill="1" applyBorder="1" applyAlignment="1">
      <alignment horizontal="center" vertical="center"/>
    </xf>
    <xf numFmtId="42" fontId="0" fillId="0" borderId="1" xfId="1" applyFont="1" applyBorder="1" applyAlignment="1">
      <alignment vertical="center"/>
    </xf>
    <xf numFmtId="10" fontId="10" fillId="3" borderId="1" xfId="2" applyNumberFormat="1" applyFont="1" applyFill="1" applyBorder="1" applyAlignment="1">
      <alignment horizontal="center" vertical="center"/>
    </xf>
    <xf numFmtId="42" fontId="0" fillId="3" borderId="1" xfId="1" applyFont="1" applyFill="1" applyBorder="1" applyAlignment="1">
      <alignment horizontal="center" vertical="center"/>
    </xf>
    <xf numFmtId="10" fontId="3" fillId="3" borderId="1" xfId="2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42" fontId="0" fillId="3" borderId="1" xfId="1" applyFont="1" applyFill="1" applyBorder="1" applyAlignment="1">
      <alignment vertical="center"/>
    </xf>
    <xf numFmtId="42" fontId="2" fillId="11" borderId="1" xfId="1" applyFont="1" applyFill="1" applyBorder="1" applyAlignment="1">
      <alignment vertical="center"/>
    </xf>
    <xf numFmtId="10" fontId="2" fillId="8" borderId="1" xfId="2" applyNumberFormat="1" applyFont="1" applyFill="1" applyBorder="1" applyAlignment="1">
      <alignment horizontal="center" vertical="center"/>
    </xf>
    <xf numFmtId="42" fontId="2" fillId="4" borderId="1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/>
    </xf>
    <xf numFmtId="0" fontId="8" fillId="8" borderId="9" xfId="3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8" fillId="8" borderId="9" xfId="3" applyFont="1" applyFill="1" applyBorder="1" applyAlignment="1">
      <alignment horizontal="center"/>
    </xf>
    <xf numFmtId="0" fontId="8" fillId="8" borderId="10" xfId="3" applyFont="1" applyFill="1" applyBorder="1" applyAlignment="1">
      <alignment horizontal="center"/>
    </xf>
    <xf numFmtId="0" fontId="8" fillId="9" borderId="8" xfId="3" applyFont="1" applyFill="1" applyBorder="1" applyAlignment="1">
      <alignment horizontal="center" vertical="center"/>
    </xf>
    <xf numFmtId="0" fontId="8" fillId="9" borderId="6" xfId="3" applyFont="1" applyFill="1" applyBorder="1" applyAlignment="1">
      <alignment horizontal="center" vertical="center"/>
    </xf>
    <xf numFmtId="0" fontId="8" fillId="9" borderId="5" xfId="3" applyFont="1" applyFill="1" applyBorder="1" applyAlignment="1">
      <alignment horizontal="center" vertical="center"/>
    </xf>
    <xf numFmtId="42" fontId="7" fillId="8" borderId="6" xfId="1" applyFont="1" applyFill="1" applyBorder="1" applyAlignment="1">
      <alignment horizontal="center"/>
    </xf>
    <xf numFmtId="42" fontId="7" fillId="8" borderId="5" xfId="1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8" fillId="9" borderId="7" xfId="3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</cellXfs>
  <cellStyles count="7">
    <cellStyle name="Bueno 2" xfId="6"/>
    <cellStyle name="Millares [0] 2" xfId="4"/>
    <cellStyle name="Moneda [0]" xfId="1" builtinId="7"/>
    <cellStyle name="Normal" xfId="0" builtinId="0"/>
    <cellStyle name="Normal 2" xfId="3"/>
    <cellStyle name="Porcentaje" xfId="2" builtinId="5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covery\SUBSECRETARIA%20DE%20ASUNTOS%20LOCALES\PREDIS\ARCHIVOS%20EXCEL\CONTRATACION%2020-12-2010%20A%2031-12-2010\COMPLETO%2031-12-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APAZ"/>
      <sheetName val="CIUDAD BOLIVAR"/>
      <sheetName val="RAFAEL URIBE"/>
      <sheetName val="CANDELARIA"/>
      <sheetName val="PUENTE ARANDA"/>
      <sheetName val="ANTONIO NARIÑO"/>
      <sheetName val="MARTIRES"/>
      <sheetName val="TEUSAQUILLO"/>
      <sheetName val="BARRIOS UNIDOS"/>
      <sheetName val="SUBA"/>
      <sheetName val="ENGATIVA"/>
      <sheetName val="FONTIBON"/>
      <sheetName val="KENNEDY"/>
      <sheetName val="BOSA"/>
      <sheetName val="TUNJUELITO"/>
      <sheetName val="USME"/>
      <sheetName val="SAN CRISTOBAL"/>
      <sheetName val="SANTAFE"/>
      <sheetName val="CHAPINERO"/>
      <sheetName val="tabla din 6-12-2010"/>
      <sheetName val="6-12-2010 al 20-12-2010"/>
      <sheetName val="18-11-2010 al 6-12-2010"/>
      <sheetName val="MODALIDADES"/>
      <sheetName val="licitaciones2"/>
      <sheetName val="Tabla din consolidado"/>
      <sheetName val="TABLA DINAMICA COMPLET 31-12-10"/>
      <sheetName val="Hoja3"/>
      <sheetName val="consolidado"/>
      <sheetName val="licitaciones1"/>
      <sheetName val="CLASIFICACION DE MODALID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D4" t="str">
            <v>LICITACION</v>
          </cell>
          <cell r="J4" t="str">
            <v>FDL</v>
          </cell>
        </row>
        <row r="5">
          <cell r="D5" t="str">
            <v>SELECCIÓN ABREVIADA- Subasta Inversa</v>
          </cell>
          <cell r="J5" t="str">
            <v>UEL-educacion</v>
          </cell>
        </row>
        <row r="6">
          <cell r="D6" t="str">
            <v>SELECCIÓN ABREVIADA- Menor Cuantia</v>
          </cell>
          <cell r="J6" t="str">
            <v>UEL-idu</v>
          </cell>
        </row>
        <row r="7">
          <cell r="D7" t="str">
            <v>INFERIORES AL 10% DE LA M. C</v>
          </cell>
          <cell r="J7" t="str">
            <v>UEL-idrd</v>
          </cell>
        </row>
        <row r="8">
          <cell r="D8" t="str">
            <v>CONCURSO DE MERITOS</v>
          </cell>
          <cell r="J8" t="str">
            <v>UEL-gobierno</v>
          </cell>
        </row>
        <row r="9">
          <cell r="D9" t="str">
            <v>DIRECTA-Convenio Interadministrativo</v>
          </cell>
          <cell r="J9" t="str">
            <v>UEL-sdis</v>
          </cell>
        </row>
        <row r="10">
          <cell r="D10" t="str">
            <v>DIRECTA-Convenio de Asociación</v>
          </cell>
          <cell r="J10" t="str">
            <v>UEL-salud</v>
          </cell>
        </row>
        <row r="11">
          <cell r="D11" t="str">
            <v>ADICION</v>
          </cell>
          <cell r="J11" t="str">
            <v>UEL-eaab</v>
          </cell>
        </row>
        <row r="12">
          <cell r="D12" t="str">
            <v>OTRA MODALIDAD(Si no aplica ninguna de las anteriores)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3:H28"/>
  <sheetViews>
    <sheetView topLeftCell="A2" zoomScale="62" zoomScaleNormal="62" workbookViewId="0">
      <selection activeCell="F12" sqref="F12"/>
    </sheetView>
  </sheetViews>
  <sheetFormatPr baseColWidth="10" defaultColWidth="35.7109375" defaultRowHeight="21.75" customHeight="1" x14ac:dyDescent="0.25"/>
  <cols>
    <col min="1" max="1" width="8.5703125" customWidth="1"/>
    <col min="2" max="2" width="31.85546875" customWidth="1"/>
    <col min="3" max="3" width="25.5703125" customWidth="1"/>
    <col min="4" max="4" width="26.28515625" customWidth="1"/>
    <col min="5" max="5" width="15.7109375" style="70" customWidth="1"/>
    <col min="6" max="6" width="25.140625" customWidth="1"/>
    <col min="7" max="7" width="27.7109375" customWidth="1"/>
    <col min="8" max="8" width="15.42578125" customWidth="1"/>
  </cols>
  <sheetData>
    <row r="3" spans="1:8" s="65" customFormat="1" ht="21.75" customHeight="1" x14ac:dyDescent="0.25">
      <c r="C3" s="97" t="s">
        <v>46</v>
      </c>
      <c r="D3" s="97"/>
      <c r="E3" s="97"/>
      <c r="F3" s="96" t="s">
        <v>43</v>
      </c>
      <c r="G3" s="96"/>
      <c r="H3" s="96"/>
    </row>
    <row r="4" spans="1:8" s="65" customFormat="1" ht="21.75" customHeight="1" x14ac:dyDescent="0.25">
      <c r="C4" s="98" t="s">
        <v>40</v>
      </c>
      <c r="D4" s="98"/>
      <c r="E4" s="98"/>
      <c r="F4" s="96" t="s">
        <v>45</v>
      </c>
      <c r="G4" s="96"/>
      <c r="H4" s="96"/>
    </row>
    <row r="5" spans="1:8" ht="21.75" customHeight="1" x14ac:dyDescent="0.25">
      <c r="A5" s="10" t="s">
        <v>1</v>
      </c>
      <c r="B5" s="25" t="s">
        <v>29</v>
      </c>
      <c r="C5" s="62" t="s">
        <v>3</v>
      </c>
      <c r="D5" s="62" t="s">
        <v>4</v>
      </c>
      <c r="E5" s="72" t="s">
        <v>48</v>
      </c>
      <c r="F5" s="74" t="s">
        <v>3</v>
      </c>
      <c r="G5" s="74" t="s">
        <v>4</v>
      </c>
      <c r="H5" s="74" t="s">
        <v>48</v>
      </c>
    </row>
    <row r="6" spans="1:8" s="2" customFormat="1" ht="21.75" customHeight="1" x14ac:dyDescent="0.25">
      <c r="A6" s="44">
        <v>1</v>
      </c>
      <c r="B6" s="71" t="s">
        <v>6</v>
      </c>
      <c r="C6" s="68">
        <v>3826774752</v>
      </c>
      <c r="D6" s="68">
        <v>3810269765</v>
      </c>
      <c r="E6" s="73">
        <f t="shared" ref="E6:E26" si="0">D6/C6</f>
        <v>0.99568697190986377</v>
      </c>
      <c r="F6" s="68">
        <v>4050212993</v>
      </c>
      <c r="G6" s="68">
        <v>3936797459</v>
      </c>
      <c r="H6" s="64">
        <v>0.97199763711290821</v>
      </c>
    </row>
    <row r="7" spans="1:8" s="2" customFormat="1" ht="21.75" customHeight="1" x14ac:dyDescent="0.25">
      <c r="A7" s="44">
        <v>2</v>
      </c>
      <c r="B7" s="71" t="s">
        <v>7</v>
      </c>
      <c r="C7" s="68">
        <v>2729311000</v>
      </c>
      <c r="D7" s="68">
        <v>2707816018</v>
      </c>
      <c r="E7" s="73">
        <f t="shared" si="0"/>
        <v>0.99212439256647555</v>
      </c>
      <c r="F7" s="68">
        <v>3409495000</v>
      </c>
      <c r="G7" s="68">
        <v>2592517453</v>
      </c>
      <c r="H7" s="64">
        <v>0.76038165564108473</v>
      </c>
    </row>
    <row r="8" spans="1:8" s="2" customFormat="1" ht="21.75" customHeight="1" x14ac:dyDescent="0.25">
      <c r="A8" s="44">
        <v>3</v>
      </c>
      <c r="B8" s="71" t="s">
        <v>8</v>
      </c>
      <c r="C8" s="68">
        <v>2378711000</v>
      </c>
      <c r="D8" s="68">
        <v>2137111721</v>
      </c>
      <c r="E8" s="73">
        <f t="shared" si="0"/>
        <v>0.89843268938513343</v>
      </c>
      <c r="F8" s="68">
        <v>2776729000</v>
      </c>
      <c r="G8" s="68">
        <v>2518594429</v>
      </c>
      <c r="H8" s="64">
        <v>0.90703645512399667</v>
      </c>
    </row>
    <row r="9" spans="1:8" s="2" customFormat="1" ht="21.75" customHeight="1" x14ac:dyDescent="0.25">
      <c r="A9" s="44">
        <v>4</v>
      </c>
      <c r="B9" s="71" t="s">
        <v>9</v>
      </c>
      <c r="C9" s="68">
        <v>3392584408</v>
      </c>
      <c r="D9" s="68">
        <v>3392584408</v>
      </c>
      <c r="E9" s="73">
        <f t="shared" si="0"/>
        <v>1</v>
      </c>
      <c r="F9" s="68">
        <v>4202328000</v>
      </c>
      <c r="G9" s="68">
        <v>2891340456</v>
      </c>
      <c r="H9" s="64">
        <v>0.68803302740766548</v>
      </c>
    </row>
    <row r="10" spans="1:8" s="2" customFormat="1" ht="21.75" customHeight="1" x14ac:dyDescent="0.25">
      <c r="A10" s="44">
        <v>5</v>
      </c>
      <c r="B10" s="71" t="s">
        <v>10</v>
      </c>
      <c r="C10" s="68">
        <v>4510176000</v>
      </c>
      <c r="D10" s="68">
        <v>4047019884</v>
      </c>
      <c r="E10" s="73">
        <f t="shared" si="0"/>
        <v>0.89730863806645245</v>
      </c>
      <c r="F10" s="68">
        <v>4789275000</v>
      </c>
      <c r="G10" s="68">
        <v>3671257474</v>
      </c>
      <c r="H10" s="64">
        <v>0.7665580853051871</v>
      </c>
    </row>
    <row r="11" spans="1:8" s="2" customFormat="1" ht="21.75" customHeight="1" x14ac:dyDescent="0.25">
      <c r="A11" s="44">
        <v>6</v>
      </c>
      <c r="B11" s="71" t="s">
        <v>11</v>
      </c>
      <c r="C11" s="68">
        <v>3580975203</v>
      </c>
      <c r="D11" s="68">
        <v>3580916896</v>
      </c>
      <c r="E11" s="73">
        <f t="shared" si="0"/>
        <v>0.99998371756387727</v>
      </c>
      <c r="F11" s="68">
        <v>3857482123</v>
      </c>
      <c r="G11" s="68">
        <v>3493008281</v>
      </c>
      <c r="H11" s="64">
        <v>0.90551509238971006</v>
      </c>
    </row>
    <row r="12" spans="1:8" s="2" customFormat="1" ht="21.75" customHeight="1" x14ac:dyDescent="0.25">
      <c r="A12" s="44">
        <v>7</v>
      </c>
      <c r="B12" s="71" t="s">
        <v>12</v>
      </c>
      <c r="C12" s="68">
        <v>2242137000</v>
      </c>
      <c r="D12" s="68">
        <v>2125447323</v>
      </c>
      <c r="E12" s="73">
        <f t="shared" si="0"/>
        <v>0.94795604505879882</v>
      </c>
      <c r="F12" s="68">
        <v>2478525524</v>
      </c>
      <c r="G12" s="68">
        <v>2088991917</v>
      </c>
      <c r="H12" s="64">
        <v>0.84283655615886244</v>
      </c>
    </row>
    <row r="13" spans="1:8" s="2" customFormat="1" ht="21.75" customHeight="1" x14ac:dyDescent="0.25">
      <c r="A13" s="44">
        <v>8</v>
      </c>
      <c r="B13" s="71" t="s">
        <v>13</v>
      </c>
      <c r="C13" s="68">
        <v>6023251000</v>
      </c>
      <c r="D13" s="68">
        <v>5501900099</v>
      </c>
      <c r="E13" s="73">
        <f t="shared" si="0"/>
        <v>0.91344360362867161</v>
      </c>
      <c r="F13" s="68">
        <v>6268294593</v>
      </c>
      <c r="G13" s="68">
        <v>5036951031</v>
      </c>
      <c r="H13" s="64">
        <v>0.80356003634942752</v>
      </c>
    </row>
    <row r="14" spans="1:8" s="2" customFormat="1" ht="21.75" customHeight="1" x14ac:dyDescent="0.25">
      <c r="A14" s="44">
        <v>9</v>
      </c>
      <c r="B14" s="71" t="s">
        <v>14</v>
      </c>
      <c r="C14" s="68">
        <v>4493057767</v>
      </c>
      <c r="D14" s="68">
        <v>4462354697</v>
      </c>
      <c r="E14" s="73">
        <f t="shared" si="0"/>
        <v>0.99316655347155702</v>
      </c>
      <c r="F14" s="68">
        <v>4650741000</v>
      </c>
      <c r="G14" s="68">
        <v>3615680366</v>
      </c>
      <c r="H14" s="64">
        <v>0.77744178099790984</v>
      </c>
    </row>
    <row r="15" spans="1:8" s="2" customFormat="1" ht="21.75" customHeight="1" x14ac:dyDescent="0.25">
      <c r="A15" s="44">
        <v>10</v>
      </c>
      <c r="B15" s="71" t="s">
        <v>15</v>
      </c>
      <c r="C15" s="68">
        <v>5249175000</v>
      </c>
      <c r="D15" s="68">
        <v>5048475502</v>
      </c>
      <c r="E15" s="73">
        <f t="shared" si="0"/>
        <v>0.96176551591440562</v>
      </c>
      <c r="F15" s="68">
        <v>5576476000</v>
      </c>
      <c r="G15" s="68">
        <v>5173880507</v>
      </c>
      <c r="H15" s="64">
        <v>0.92780467574862691</v>
      </c>
    </row>
    <row r="16" spans="1:8" s="2" customFormat="1" ht="21.75" customHeight="1" x14ac:dyDescent="0.25">
      <c r="A16" s="44">
        <v>11</v>
      </c>
      <c r="B16" s="71" t="s">
        <v>16</v>
      </c>
      <c r="C16" s="68">
        <v>4253471978</v>
      </c>
      <c r="D16" s="68">
        <v>4209057836</v>
      </c>
      <c r="E16" s="73">
        <f t="shared" si="0"/>
        <v>0.98955814397515229</v>
      </c>
      <c r="F16" s="68">
        <v>4302733000</v>
      </c>
      <c r="G16" s="68">
        <v>3479213188</v>
      </c>
      <c r="H16" s="64">
        <v>0.80860541149078968</v>
      </c>
    </row>
    <row r="17" spans="1:8" s="2" customFormat="1" ht="21.75" customHeight="1" x14ac:dyDescent="0.25">
      <c r="A17" s="44">
        <v>12</v>
      </c>
      <c r="B17" s="71" t="s">
        <v>17</v>
      </c>
      <c r="C17" s="68">
        <v>2650891132</v>
      </c>
      <c r="D17" s="68">
        <v>2612595047</v>
      </c>
      <c r="E17" s="73">
        <f t="shared" si="0"/>
        <v>0.98555350518257345</v>
      </c>
      <c r="F17" s="68">
        <v>3022516000</v>
      </c>
      <c r="G17" s="68">
        <v>2681628065</v>
      </c>
      <c r="H17" s="64">
        <v>0.88721716113330751</v>
      </c>
    </row>
    <row r="18" spans="1:8" s="2" customFormat="1" ht="21.75" customHeight="1" x14ac:dyDescent="0.25">
      <c r="A18" s="44">
        <v>13</v>
      </c>
      <c r="B18" s="71" t="s">
        <v>18</v>
      </c>
      <c r="C18" s="68">
        <v>3214815217</v>
      </c>
      <c r="D18" s="68">
        <v>3214815217</v>
      </c>
      <c r="E18" s="73">
        <f t="shared" si="0"/>
        <v>1</v>
      </c>
      <c r="F18" s="68">
        <v>3419552000</v>
      </c>
      <c r="G18" s="68">
        <v>2980942003</v>
      </c>
      <c r="H18" s="64">
        <v>0.87173466085615892</v>
      </c>
    </row>
    <row r="19" spans="1:8" s="2" customFormat="1" ht="21.75" customHeight="1" x14ac:dyDescent="0.25">
      <c r="A19" s="44">
        <v>14</v>
      </c>
      <c r="B19" s="71" t="s">
        <v>19</v>
      </c>
      <c r="C19" s="68">
        <v>3163551000</v>
      </c>
      <c r="D19" s="68">
        <v>3093229500</v>
      </c>
      <c r="E19" s="73">
        <f t="shared" si="0"/>
        <v>0.97777133986460152</v>
      </c>
      <c r="F19" s="68">
        <v>3361699000</v>
      </c>
      <c r="G19" s="68">
        <v>2548889871</v>
      </c>
      <c r="H19" s="64">
        <v>0.75821478097830886</v>
      </c>
    </row>
    <row r="20" spans="1:8" s="2" customFormat="1" ht="21.75" customHeight="1" x14ac:dyDescent="0.25">
      <c r="A20" s="44">
        <v>15</v>
      </c>
      <c r="B20" s="71" t="s">
        <v>20</v>
      </c>
      <c r="C20" s="68">
        <v>2656444084</v>
      </c>
      <c r="D20" s="68">
        <v>2479684588</v>
      </c>
      <c r="E20" s="73">
        <f t="shared" si="0"/>
        <v>0.93346011042933741</v>
      </c>
      <c r="F20" s="68">
        <v>2745677000</v>
      </c>
      <c r="G20" s="68">
        <v>2251179562</v>
      </c>
      <c r="H20" s="64">
        <v>0.81989963203974825</v>
      </c>
    </row>
    <row r="21" spans="1:8" s="2" customFormat="1" ht="21.75" customHeight="1" x14ac:dyDescent="0.25">
      <c r="A21" s="44">
        <v>16</v>
      </c>
      <c r="B21" s="71" t="s">
        <v>21</v>
      </c>
      <c r="C21" s="68">
        <v>2851127000</v>
      </c>
      <c r="D21" s="68">
        <v>2831204018</v>
      </c>
      <c r="E21" s="73">
        <f t="shared" si="0"/>
        <v>0.99301224322873027</v>
      </c>
      <c r="F21" s="68">
        <v>3040445000</v>
      </c>
      <c r="G21" s="68">
        <v>2749568724</v>
      </c>
      <c r="H21" s="64">
        <v>0.90433101865023047</v>
      </c>
    </row>
    <row r="22" spans="1:8" s="2" customFormat="1" ht="21.75" customHeight="1" x14ac:dyDescent="0.25">
      <c r="A22" s="44">
        <v>17</v>
      </c>
      <c r="B22" s="71" t="s">
        <v>22</v>
      </c>
      <c r="C22" s="68">
        <v>3207018000</v>
      </c>
      <c r="D22" s="68">
        <v>3106811147</v>
      </c>
      <c r="E22" s="73">
        <f t="shared" si="0"/>
        <v>0.96875388507329863</v>
      </c>
      <c r="F22" s="68">
        <v>3582247000</v>
      </c>
      <c r="G22" s="68">
        <v>2895159454</v>
      </c>
      <c r="H22" s="64">
        <v>0.8081964906384177</v>
      </c>
    </row>
    <row r="23" spans="1:8" s="2" customFormat="1" ht="21.75" customHeight="1" x14ac:dyDescent="0.25">
      <c r="A23" s="44">
        <v>18</v>
      </c>
      <c r="B23" s="71" t="s">
        <v>23</v>
      </c>
      <c r="C23" s="68">
        <v>4296854000</v>
      </c>
      <c r="D23" s="68">
        <v>3878329440</v>
      </c>
      <c r="E23" s="73">
        <f t="shared" si="0"/>
        <v>0.9025974445489654</v>
      </c>
      <c r="F23" s="68">
        <v>4569710000</v>
      </c>
      <c r="G23" s="68">
        <v>3752092857</v>
      </c>
      <c r="H23" s="64">
        <v>0.82107898685036906</v>
      </c>
    </row>
    <row r="24" spans="1:8" s="2" customFormat="1" ht="21.75" customHeight="1" x14ac:dyDescent="0.25">
      <c r="A24" s="44">
        <v>19</v>
      </c>
      <c r="B24" s="71" t="s">
        <v>24</v>
      </c>
      <c r="C24" s="68">
        <v>5064801000</v>
      </c>
      <c r="D24" s="68">
        <v>4960895852</v>
      </c>
      <c r="E24" s="73">
        <f t="shared" si="0"/>
        <v>0.97948485083619274</v>
      </c>
      <c r="F24" s="68">
        <v>5380219000</v>
      </c>
      <c r="G24" s="68">
        <v>4868046041</v>
      </c>
      <c r="H24" s="64">
        <v>0.90480444030252305</v>
      </c>
    </row>
    <row r="25" spans="1:8" s="2" customFormat="1" ht="21.75" customHeight="1" x14ac:dyDescent="0.25">
      <c r="A25" s="44">
        <v>20</v>
      </c>
      <c r="B25" s="71" t="s">
        <v>25</v>
      </c>
      <c r="C25" s="68">
        <v>2786490410</v>
      </c>
      <c r="D25" s="68">
        <v>2735208956</v>
      </c>
      <c r="E25" s="73">
        <f t="shared" si="0"/>
        <v>0.98159640032638762</v>
      </c>
      <c r="F25" s="68">
        <v>2930360000</v>
      </c>
      <c r="G25" s="68">
        <v>2522579426</v>
      </c>
      <c r="H25" s="64">
        <v>0.86084284047011284</v>
      </c>
    </row>
    <row r="26" spans="1:8" s="65" customFormat="1" ht="21.75" customHeight="1" x14ac:dyDescent="0.25">
      <c r="A26" s="99" t="s">
        <v>28</v>
      </c>
      <c r="B26" s="100"/>
      <c r="C26" s="76">
        <v>72571616951</v>
      </c>
      <c r="D26" s="76">
        <v>69935727914</v>
      </c>
      <c r="E26" s="77">
        <f t="shared" si="0"/>
        <v>0.9636787886539756</v>
      </c>
      <c r="F26" s="78">
        <v>78414717233</v>
      </c>
      <c r="G26" s="78">
        <v>65748318564</v>
      </c>
      <c r="H26" s="79">
        <v>0.83846911503406552</v>
      </c>
    </row>
    <row r="27" spans="1:8" ht="9.75" customHeight="1" x14ac:dyDescent="0.25"/>
    <row r="28" spans="1:8" ht="21.75" customHeight="1" x14ac:dyDescent="0.25">
      <c r="A28" s="95" t="s">
        <v>47</v>
      </c>
      <c r="B28" s="95"/>
      <c r="C28" s="95"/>
      <c r="D28" s="95"/>
      <c r="E28" s="95"/>
      <c r="F28" s="95"/>
      <c r="G28" s="95"/>
      <c r="H28" s="95"/>
    </row>
  </sheetData>
  <mergeCells count="6">
    <mergeCell ref="A28:H28"/>
    <mergeCell ref="F3:H3"/>
    <mergeCell ref="F4:H4"/>
    <mergeCell ref="C3:E3"/>
    <mergeCell ref="C4:E4"/>
    <mergeCell ref="A26:B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3:H28"/>
  <sheetViews>
    <sheetView topLeftCell="A3" zoomScale="61" zoomScaleNormal="61" workbookViewId="0">
      <selection activeCell="F14" sqref="F14"/>
    </sheetView>
  </sheetViews>
  <sheetFormatPr baseColWidth="10" defaultColWidth="20.5703125" defaultRowHeight="22.5" customHeight="1" x14ac:dyDescent="0.25"/>
  <cols>
    <col min="1" max="1" width="6.7109375" style="1" customWidth="1"/>
    <col min="2" max="2" width="32.140625" style="1" customWidth="1"/>
    <col min="3" max="3" width="27.85546875" customWidth="1"/>
    <col min="4" max="4" width="30.42578125" customWidth="1"/>
    <col min="5" max="5" width="24.140625" customWidth="1"/>
    <col min="6" max="6" width="28.140625" customWidth="1"/>
    <col min="7" max="7" width="31.140625" customWidth="1"/>
    <col min="8" max="8" width="24.140625" customWidth="1"/>
  </cols>
  <sheetData>
    <row r="3" spans="1:8" s="80" customFormat="1" ht="22.5" customHeight="1" x14ac:dyDescent="0.25">
      <c r="A3" s="61"/>
      <c r="B3" s="61"/>
      <c r="C3" s="97" t="s">
        <v>46</v>
      </c>
      <c r="D3" s="97"/>
      <c r="E3" s="97"/>
      <c r="F3" s="102" t="s">
        <v>43</v>
      </c>
      <c r="G3" s="103"/>
      <c r="H3" s="104"/>
    </row>
    <row r="4" spans="1:8" s="80" customFormat="1" ht="22.5" customHeight="1" x14ac:dyDescent="0.25">
      <c r="A4" s="81"/>
      <c r="B4" s="81"/>
      <c r="C4" s="105" t="s">
        <v>41</v>
      </c>
      <c r="D4" s="99"/>
      <c r="E4" s="99"/>
      <c r="F4" s="102" t="s">
        <v>44</v>
      </c>
      <c r="G4" s="103"/>
      <c r="H4" s="104"/>
    </row>
    <row r="5" spans="1:8" s="80" customFormat="1" ht="22.5" customHeight="1" x14ac:dyDescent="0.25">
      <c r="A5" s="10" t="s">
        <v>1</v>
      </c>
      <c r="B5" s="17" t="s">
        <v>2</v>
      </c>
      <c r="C5" s="62" t="s">
        <v>3</v>
      </c>
      <c r="D5" s="62" t="s">
        <v>4</v>
      </c>
      <c r="E5" s="62" t="s">
        <v>48</v>
      </c>
      <c r="F5" s="82" t="s">
        <v>3</v>
      </c>
      <c r="G5" s="82" t="s">
        <v>4</v>
      </c>
      <c r="H5" s="82" t="s">
        <v>48</v>
      </c>
    </row>
    <row r="6" spans="1:8" s="89" customFormat="1" ht="22.5" customHeight="1" x14ac:dyDescent="0.25">
      <c r="A6" s="83">
        <v>1</v>
      </c>
      <c r="B6" s="84" t="s">
        <v>36</v>
      </c>
      <c r="C6" s="85">
        <v>72692200000</v>
      </c>
      <c r="D6" s="85">
        <v>65681813997</v>
      </c>
      <c r="E6" s="86">
        <v>0.30570363833511405</v>
      </c>
      <c r="F6" s="87">
        <v>82287984344</v>
      </c>
      <c r="G6" s="87">
        <v>43155458593</v>
      </c>
      <c r="H6" s="88">
        <v>0.52444423006633856</v>
      </c>
    </row>
    <row r="7" spans="1:8" s="89" customFormat="1" ht="22.5" customHeight="1" x14ac:dyDescent="0.25">
      <c r="A7" s="83">
        <v>2</v>
      </c>
      <c r="B7" s="84" t="s">
        <v>7</v>
      </c>
      <c r="C7" s="85">
        <v>40514973603</v>
      </c>
      <c r="D7" s="85">
        <v>35970165657</v>
      </c>
      <c r="E7" s="86">
        <v>0.36860127000897697</v>
      </c>
      <c r="F7" s="87">
        <v>44243205168</v>
      </c>
      <c r="G7" s="87">
        <v>19590088581</v>
      </c>
      <c r="H7" s="88">
        <v>0.44278185783811658</v>
      </c>
    </row>
    <row r="8" spans="1:8" s="89" customFormat="1" ht="22.5" customHeight="1" x14ac:dyDescent="0.25">
      <c r="A8" s="83">
        <v>3</v>
      </c>
      <c r="B8" s="84" t="s">
        <v>31</v>
      </c>
      <c r="C8" s="85">
        <v>52827172000</v>
      </c>
      <c r="D8" s="85">
        <v>49828560087</v>
      </c>
      <c r="E8" s="86">
        <v>0.76441319251442907</v>
      </c>
      <c r="F8" s="87">
        <v>67626032034</v>
      </c>
      <c r="G8" s="87">
        <v>31900319722</v>
      </c>
      <c r="H8" s="88">
        <v>0.47171656775547083</v>
      </c>
    </row>
    <row r="9" spans="1:8" s="89" customFormat="1" ht="22.5" customHeight="1" x14ac:dyDescent="0.25">
      <c r="A9" s="83">
        <v>4</v>
      </c>
      <c r="B9" s="84" t="s">
        <v>37</v>
      </c>
      <c r="C9" s="85">
        <v>125971076632</v>
      </c>
      <c r="D9" s="85">
        <v>124579653385</v>
      </c>
      <c r="E9" s="86">
        <v>0.39546035371260008</v>
      </c>
      <c r="F9" s="87">
        <v>130871828000</v>
      </c>
      <c r="G9" s="87">
        <v>82640707946</v>
      </c>
      <c r="H9" s="88">
        <v>0.63146292986753416</v>
      </c>
    </row>
    <row r="10" spans="1:8" s="89" customFormat="1" ht="22.5" customHeight="1" x14ac:dyDescent="0.25">
      <c r="A10" s="83">
        <v>5</v>
      </c>
      <c r="B10" s="84" t="s">
        <v>10</v>
      </c>
      <c r="C10" s="85">
        <v>118265746000</v>
      </c>
      <c r="D10" s="85">
        <v>113036622470</v>
      </c>
      <c r="E10" s="86">
        <v>0.51946847690792908</v>
      </c>
      <c r="F10" s="87">
        <v>131408655097</v>
      </c>
      <c r="G10" s="87">
        <v>65815763192</v>
      </c>
      <c r="H10" s="88">
        <v>0.50084800840110377</v>
      </c>
    </row>
    <row r="11" spans="1:8" s="89" customFormat="1" ht="22.5" customHeight="1" x14ac:dyDescent="0.25">
      <c r="A11" s="83">
        <v>6</v>
      </c>
      <c r="B11" s="84" t="s">
        <v>11</v>
      </c>
      <c r="C11" s="85">
        <v>53812885438</v>
      </c>
      <c r="D11" s="85">
        <v>53810674822</v>
      </c>
      <c r="E11" s="86">
        <v>0.42218311029462463</v>
      </c>
      <c r="F11" s="87">
        <v>62009650728</v>
      </c>
      <c r="G11" s="87">
        <v>31153814029</v>
      </c>
      <c r="H11" s="88">
        <v>0.50240266899185626</v>
      </c>
    </row>
    <row r="12" spans="1:8" s="89" customFormat="1" ht="22.5" customHeight="1" x14ac:dyDescent="0.25">
      <c r="A12" s="83">
        <v>7</v>
      </c>
      <c r="B12" s="84" t="s">
        <v>12</v>
      </c>
      <c r="C12" s="85">
        <v>153170498000</v>
      </c>
      <c r="D12" s="85">
        <v>150716568591</v>
      </c>
      <c r="E12" s="86">
        <v>0.27120608587738188</v>
      </c>
      <c r="F12" s="87">
        <v>163283101648</v>
      </c>
      <c r="G12" s="87">
        <v>88941494456</v>
      </c>
      <c r="H12" s="88">
        <v>0.54470728175985395</v>
      </c>
    </row>
    <row r="13" spans="1:8" s="89" customFormat="1" ht="22.5" customHeight="1" x14ac:dyDescent="0.25">
      <c r="A13" s="83">
        <v>8</v>
      </c>
      <c r="B13" s="84" t="s">
        <v>13</v>
      </c>
      <c r="C13" s="85">
        <v>183237765000</v>
      </c>
      <c r="D13" s="85">
        <v>170147460850</v>
      </c>
      <c r="E13" s="86">
        <v>0.46085023532130509</v>
      </c>
      <c r="F13" s="87">
        <v>193397890693</v>
      </c>
      <c r="G13" s="87">
        <v>136956381597</v>
      </c>
      <c r="H13" s="88">
        <v>0.70815861075964215</v>
      </c>
    </row>
    <row r="14" spans="1:8" s="89" customFormat="1" ht="22.5" customHeight="1" x14ac:dyDescent="0.25">
      <c r="A14" s="83">
        <v>9</v>
      </c>
      <c r="B14" s="84" t="s">
        <v>38</v>
      </c>
      <c r="C14" s="85">
        <v>57635550029</v>
      </c>
      <c r="D14" s="85">
        <v>53987853515</v>
      </c>
      <c r="E14" s="86">
        <v>0.36653548310679029</v>
      </c>
      <c r="F14" s="87">
        <v>65641528755</v>
      </c>
      <c r="G14" s="87">
        <v>35995154212</v>
      </c>
      <c r="H14" s="88">
        <v>0.54835947447762945</v>
      </c>
    </row>
    <row r="15" spans="1:8" s="89" customFormat="1" ht="22.5" customHeight="1" x14ac:dyDescent="0.25">
      <c r="A15" s="83">
        <v>10</v>
      </c>
      <c r="B15" s="84" t="s">
        <v>39</v>
      </c>
      <c r="C15" s="85">
        <v>106389918000</v>
      </c>
      <c r="D15" s="85">
        <v>105956464795</v>
      </c>
      <c r="E15" s="86">
        <v>0.47801961613505523</v>
      </c>
      <c r="F15" s="87">
        <v>117530014919</v>
      </c>
      <c r="G15" s="87">
        <v>57949033251</v>
      </c>
      <c r="H15" s="88">
        <v>0.49305731213373571</v>
      </c>
    </row>
    <row r="16" spans="1:8" s="89" customFormat="1" ht="22.5" customHeight="1" x14ac:dyDescent="0.25">
      <c r="A16" s="83">
        <v>11</v>
      </c>
      <c r="B16" s="84" t="s">
        <v>16</v>
      </c>
      <c r="C16" s="85">
        <v>158745035612</v>
      </c>
      <c r="D16" s="85">
        <v>136561793769</v>
      </c>
      <c r="E16" s="86">
        <v>0.13970817557229909</v>
      </c>
      <c r="F16" s="87">
        <v>167931273172</v>
      </c>
      <c r="G16" s="87">
        <v>103666581607</v>
      </c>
      <c r="H16" s="88">
        <v>0.61731552229001285</v>
      </c>
    </row>
    <row r="17" spans="1:8" s="89" customFormat="1" ht="22.5" customHeight="1" x14ac:dyDescent="0.25">
      <c r="A17" s="83">
        <v>12</v>
      </c>
      <c r="B17" s="84" t="s">
        <v>17</v>
      </c>
      <c r="C17" s="85">
        <v>48592397000</v>
      </c>
      <c r="D17" s="85">
        <v>43292924040</v>
      </c>
      <c r="E17" s="86">
        <v>0.28056993656847179</v>
      </c>
      <c r="F17" s="87">
        <v>51296519226</v>
      </c>
      <c r="G17" s="87">
        <v>25352924524</v>
      </c>
      <c r="H17" s="88">
        <v>0.49424259007324017</v>
      </c>
    </row>
    <row r="18" spans="1:8" s="89" customFormat="1" ht="22.5" customHeight="1" x14ac:dyDescent="0.25">
      <c r="A18" s="83">
        <v>13</v>
      </c>
      <c r="B18" s="84" t="s">
        <v>18</v>
      </c>
      <c r="C18" s="85">
        <v>30439748821</v>
      </c>
      <c r="D18" s="85">
        <v>30338181998</v>
      </c>
      <c r="E18" s="86">
        <v>0.29889379247743458</v>
      </c>
      <c r="F18" s="87">
        <v>35386001338</v>
      </c>
      <c r="G18" s="87">
        <v>23317701041</v>
      </c>
      <c r="H18" s="88">
        <v>0.65895269765786724</v>
      </c>
    </row>
    <row r="19" spans="1:8" s="89" customFormat="1" ht="22.5" customHeight="1" x14ac:dyDescent="0.25">
      <c r="A19" s="83">
        <v>14</v>
      </c>
      <c r="B19" s="84" t="s">
        <v>32</v>
      </c>
      <c r="C19" s="90">
        <v>35177911000</v>
      </c>
      <c r="D19" s="90">
        <v>31898826245</v>
      </c>
      <c r="E19" s="86">
        <v>0.34835414504857892</v>
      </c>
      <c r="F19" s="87">
        <v>47538514791</v>
      </c>
      <c r="G19" s="87">
        <v>32707615737</v>
      </c>
      <c r="H19" s="88">
        <v>0.68802350853401528</v>
      </c>
    </row>
    <row r="20" spans="1:8" s="89" customFormat="1" ht="22.5" customHeight="1" x14ac:dyDescent="0.25">
      <c r="A20" s="83">
        <v>15</v>
      </c>
      <c r="B20" s="84" t="s">
        <v>20</v>
      </c>
      <c r="C20" s="85">
        <v>32332105684</v>
      </c>
      <c r="D20" s="85">
        <v>31256933534</v>
      </c>
      <c r="E20" s="86">
        <v>0.50966252115629462</v>
      </c>
      <c r="F20" s="87">
        <v>37569822791</v>
      </c>
      <c r="G20" s="87">
        <v>19796156702</v>
      </c>
      <c r="H20" s="88">
        <v>0.52691642470941458</v>
      </c>
    </row>
    <row r="21" spans="1:8" s="89" customFormat="1" ht="22.5" customHeight="1" x14ac:dyDescent="0.25">
      <c r="A21" s="83">
        <v>16</v>
      </c>
      <c r="B21" s="84" t="s">
        <v>21</v>
      </c>
      <c r="C21" s="85">
        <v>54220253810</v>
      </c>
      <c r="D21" s="85">
        <v>53318412631</v>
      </c>
      <c r="E21" s="86">
        <v>0.52803088293549127</v>
      </c>
      <c r="F21" s="87">
        <v>61957341711</v>
      </c>
      <c r="G21" s="87">
        <v>34513978089</v>
      </c>
      <c r="H21" s="88">
        <v>0.55706034403461724</v>
      </c>
    </row>
    <row r="22" spans="1:8" s="89" customFormat="1" ht="22.5" customHeight="1" x14ac:dyDescent="0.25">
      <c r="A22" s="83">
        <v>17</v>
      </c>
      <c r="B22" s="84" t="s">
        <v>35</v>
      </c>
      <c r="C22" s="85">
        <v>26529820000</v>
      </c>
      <c r="D22" s="85">
        <v>25645184341</v>
      </c>
      <c r="E22" s="86">
        <v>0.35994846994815644</v>
      </c>
      <c r="F22" s="87">
        <v>38267535815</v>
      </c>
      <c r="G22" s="87">
        <v>25381053605</v>
      </c>
      <c r="H22" s="88">
        <v>0.66325288693010664</v>
      </c>
    </row>
    <row r="23" spans="1:8" s="89" customFormat="1" ht="22.5" customHeight="1" x14ac:dyDescent="0.25">
      <c r="A23" s="83">
        <v>18</v>
      </c>
      <c r="B23" s="84" t="s">
        <v>33</v>
      </c>
      <c r="C23" s="85">
        <v>107609187000</v>
      </c>
      <c r="D23" s="85">
        <v>99163646926</v>
      </c>
      <c r="E23" s="86">
        <v>0.15595446452912984</v>
      </c>
      <c r="F23" s="87">
        <v>120869477165</v>
      </c>
      <c r="G23" s="87">
        <v>67583193655</v>
      </c>
      <c r="H23" s="88">
        <v>0.55914193756908193</v>
      </c>
    </row>
    <row r="24" spans="1:8" s="89" customFormat="1" ht="22.5" customHeight="1" x14ac:dyDescent="0.25">
      <c r="A24" s="83">
        <v>19</v>
      </c>
      <c r="B24" s="84" t="s">
        <v>34</v>
      </c>
      <c r="C24" s="85">
        <v>196440407987</v>
      </c>
      <c r="D24" s="85">
        <v>196018456900</v>
      </c>
      <c r="E24" s="86">
        <v>0.49252339718925242</v>
      </c>
      <c r="F24" s="87">
        <v>212390462036</v>
      </c>
      <c r="G24" s="87">
        <v>139180250732</v>
      </c>
      <c r="H24" s="88">
        <v>0.65530367700037806</v>
      </c>
    </row>
    <row r="25" spans="1:8" s="89" customFormat="1" ht="22.5" customHeight="1" x14ac:dyDescent="0.25">
      <c r="A25" s="83">
        <v>20</v>
      </c>
      <c r="B25" s="84" t="s">
        <v>25</v>
      </c>
      <c r="C25" s="85">
        <v>69164955380</v>
      </c>
      <c r="D25" s="85">
        <v>68890062607</v>
      </c>
      <c r="E25" s="86">
        <v>0.43399869559235149</v>
      </c>
      <c r="F25" s="87">
        <v>70620264320</v>
      </c>
      <c r="G25" s="87">
        <v>37995489787</v>
      </c>
      <c r="H25" s="88">
        <v>0.53802531260477726</v>
      </c>
    </row>
    <row r="26" spans="1:8" s="94" customFormat="1" ht="22.5" customHeight="1" x14ac:dyDescent="0.25">
      <c r="A26" s="101" t="s">
        <v>26</v>
      </c>
      <c r="B26" s="101"/>
      <c r="C26" s="91">
        <v>1723769606996</v>
      </c>
      <c r="D26" s="91">
        <v>1640100261160</v>
      </c>
      <c r="E26" s="92">
        <f>D26/C26</f>
        <v>0.95146141021606134</v>
      </c>
      <c r="F26" s="93">
        <v>1902127103751</v>
      </c>
      <c r="G26" s="93">
        <v>1103593161058</v>
      </c>
      <c r="H26" s="79">
        <v>0.5801889678569383</v>
      </c>
    </row>
    <row r="28" spans="1:8" ht="22.5" customHeight="1" x14ac:dyDescent="0.25">
      <c r="A28" s="95" t="s">
        <v>47</v>
      </c>
      <c r="B28" s="95"/>
      <c r="C28" s="95"/>
      <c r="D28" s="95"/>
      <c r="E28" s="95"/>
      <c r="F28" s="95"/>
      <c r="G28" s="95"/>
      <c r="H28" s="95"/>
    </row>
  </sheetData>
  <mergeCells count="6">
    <mergeCell ref="A28:H28"/>
    <mergeCell ref="A26:B26"/>
    <mergeCell ref="F3:H3"/>
    <mergeCell ref="F4:H4"/>
    <mergeCell ref="C4:E4"/>
    <mergeCell ref="C3:E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6"/>
  <sheetViews>
    <sheetView topLeftCell="J1" workbookViewId="0">
      <selection activeCell="F15" sqref="F15"/>
    </sheetView>
  </sheetViews>
  <sheetFormatPr baseColWidth="10" defaultColWidth="19" defaultRowHeight="15" x14ac:dyDescent="0.25"/>
  <cols>
    <col min="8" max="8" width="19" style="8"/>
  </cols>
  <sheetData>
    <row r="2" spans="2:18" ht="15.75" x14ac:dyDescent="0.25">
      <c r="B2" s="6"/>
      <c r="C2" s="6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2"/>
    </row>
    <row r="3" spans="2:18" ht="15.75" x14ac:dyDescent="0.25">
      <c r="B3" s="7"/>
      <c r="C3" s="7"/>
      <c r="D3" s="108" t="s">
        <v>0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10"/>
      <c r="P3" s="113" t="s">
        <v>30</v>
      </c>
      <c r="Q3" s="114"/>
      <c r="R3" s="115"/>
    </row>
    <row r="4" spans="2:18" ht="15.75" x14ac:dyDescent="0.25">
      <c r="B4" s="6"/>
      <c r="C4" s="6"/>
      <c r="D4" s="108">
        <v>2017</v>
      </c>
      <c r="E4" s="109"/>
      <c r="F4" s="110"/>
      <c r="G4" s="116">
        <v>2018</v>
      </c>
      <c r="H4" s="109"/>
      <c r="I4" s="110"/>
      <c r="J4" s="116">
        <v>2019</v>
      </c>
      <c r="K4" s="109"/>
      <c r="L4" s="110"/>
      <c r="M4" s="116">
        <v>2020</v>
      </c>
      <c r="N4" s="109"/>
      <c r="O4" s="109"/>
      <c r="P4" s="113">
        <v>2021</v>
      </c>
      <c r="Q4" s="114"/>
      <c r="R4" s="115"/>
    </row>
    <row r="5" spans="2:18" ht="15.75" x14ac:dyDescent="0.25">
      <c r="B5" s="10" t="s">
        <v>1</v>
      </c>
      <c r="C5" s="17" t="s">
        <v>2</v>
      </c>
      <c r="D5" s="20" t="s">
        <v>3</v>
      </c>
      <c r="E5" s="21" t="s">
        <v>27</v>
      </c>
      <c r="F5" s="21" t="s">
        <v>5</v>
      </c>
      <c r="G5" s="22" t="s">
        <v>3</v>
      </c>
      <c r="H5" s="31" t="s">
        <v>27</v>
      </c>
      <c r="I5" s="21" t="s">
        <v>5</v>
      </c>
      <c r="J5" s="22" t="s">
        <v>3</v>
      </c>
      <c r="K5" s="21" t="s">
        <v>27</v>
      </c>
      <c r="L5" s="21" t="s">
        <v>5</v>
      </c>
      <c r="M5" s="22" t="s">
        <v>3</v>
      </c>
      <c r="N5" s="21" t="s">
        <v>27</v>
      </c>
      <c r="O5" s="23" t="s">
        <v>5</v>
      </c>
      <c r="P5" s="9" t="s">
        <v>3</v>
      </c>
      <c r="Q5" s="10" t="s">
        <v>27</v>
      </c>
      <c r="R5" s="17" t="s">
        <v>5</v>
      </c>
    </row>
    <row r="6" spans="2:18" ht="15.75" x14ac:dyDescent="0.25">
      <c r="B6" s="18">
        <v>1</v>
      </c>
      <c r="C6" s="19" t="s">
        <v>6</v>
      </c>
      <c r="D6" s="5">
        <v>38853114419</v>
      </c>
      <c r="E6" s="4">
        <v>5317816994</v>
      </c>
      <c r="F6" s="3">
        <f>E6/D6</f>
        <v>0.13686977411003826</v>
      </c>
      <c r="G6" s="11">
        <v>54224331659</v>
      </c>
      <c r="H6" s="32">
        <v>9123098382</v>
      </c>
      <c r="I6" s="12">
        <f>H6/G6</f>
        <v>0.16824731818498631</v>
      </c>
      <c r="J6" s="4">
        <v>44426845389</v>
      </c>
      <c r="K6" s="4">
        <v>16041300260</v>
      </c>
      <c r="L6" s="3">
        <f>K6/J6</f>
        <v>0.36107223278049344</v>
      </c>
      <c r="M6" s="11">
        <v>36893495154</v>
      </c>
      <c r="N6" s="11">
        <v>16908414363</v>
      </c>
      <c r="O6" s="12">
        <v>0.45830340260312219</v>
      </c>
      <c r="P6" s="27">
        <v>41402727346</v>
      </c>
      <c r="Q6" s="27">
        <v>31455465109</v>
      </c>
      <c r="R6" s="28">
        <f t="shared" ref="R6:R25" si="0">Q6/P6</f>
        <v>0.75974379286969784</v>
      </c>
    </row>
    <row r="7" spans="2:18" s="43" customFormat="1" ht="15.75" x14ac:dyDescent="0.25">
      <c r="B7" s="35">
        <v>2</v>
      </c>
      <c r="C7" s="36" t="s">
        <v>7</v>
      </c>
      <c r="D7" s="37">
        <v>16395957939</v>
      </c>
      <c r="E7" s="38">
        <v>3435520721</v>
      </c>
      <c r="F7" s="39">
        <f t="shared" ref="F7:F26" si="1">E7/D7</f>
        <v>0.20953461418854644</v>
      </c>
      <c r="G7" s="38">
        <v>34140195000</v>
      </c>
      <c r="H7" s="40">
        <v>5261973027</v>
      </c>
      <c r="I7" s="39">
        <f t="shared" ref="I7:I26" si="2">H7/G7</f>
        <v>0.15412838230713094</v>
      </c>
      <c r="J7" s="38">
        <v>17877220000</v>
      </c>
      <c r="K7" s="38">
        <v>5413523748</v>
      </c>
      <c r="L7" s="39">
        <f t="shared" ref="L7:L25" si="3">K7/J7</f>
        <v>0.30281686682828762</v>
      </c>
      <c r="M7" s="38">
        <v>18785956671</v>
      </c>
      <c r="N7" s="38">
        <v>8606905121</v>
      </c>
      <c r="O7" s="39">
        <v>0.45815633836133213</v>
      </c>
      <c r="P7" s="41">
        <v>16811914000</v>
      </c>
      <c r="Q7" s="41">
        <v>9412708514</v>
      </c>
      <c r="R7" s="42">
        <f t="shared" si="0"/>
        <v>0.55988321817492048</v>
      </c>
    </row>
    <row r="8" spans="2:18" ht="15.75" x14ac:dyDescent="0.25">
      <c r="B8" s="18">
        <v>3</v>
      </c>
      <c r="C8" s="19" t="s">
        <v>8</v>
      </c>
      <c r="D8" s="5">
        <v>25594288314</v>
      </c>
      <c r="E8" s="4">
        <v>4224756358</v>
      </c>
      <c r="F8" s="3">
        <f t="shared" si="1"/>
        <v>0.16506637364435214</v>
      </c>
      <c r="G8" s="11">
        <v>29492093000</v>
      </c>
      <c r="H8" s="32">
        <v>8476624289</v>
      </c>
      <c r="I8" s="12">
        <f t="shared" si="2"/>
        <v>0.28742023460322058</v>
      </c>
      <c r="J8" s="4">
        <v>26352684330</v>
      </c>
      <c r="K8" s="4">
        <v>9469935197</v>
      </c>
      <c r="L8" s="3">
        <f t="shared" si="3"/>
        <v>0.35935372193637932</v>
      </c>
      <c r="M8" s="11">
        <v>27630492566</v>
      </c>
      <c r="N8" s="11">
        <v>12358381181</v>
      </c>
      <c r="O8" s="12">
        <v>0.44727328517506387</v>
      </c>
      <c r="P8" s="27">
        <v>25346146296</v>
      </c>
      <c r="Q8" s="27">
        <v>14228156503</v>
      </c>
      <c r="R8" s="28">
        <f t="shared" si="0"/>
        <v>0.5613538380485642</v>
      </c>
    </row>
    <row r="9" spans="2:18" s="2" customFormat="1" ht="15.75" x14ac:dyDescent="0.25">
      <c r="B9" s="44">
        <v>4</v>
      </c>
      <c r="C9" s="45" t="s">
        <v>9</v>
      </c>
      <c r="D9" s="46">
        <v>59260863438</v>
      </c>
      <c r="E9" s="47">
        <v>10452671680</v>
      </c>
      <c r="F9" s="48">
        <f t="shared" si="1"/>
        <v>0.17638405979244315</v>
      </c>
      <c r="G9" s="47">
        <v>74670716000</v>
      </c>
      <c r="H9" s="49">
        <v>25112799301</v>
      </c>
      <c r="I9" s="48">
        <f t="shared" si="2"/>
        <v>0.33631389447236587</v>
      </c>
      <c r="J9" s="47">
        <v>65724606710</v>
      </c>
      <c r="K9" s="47">
        <v>25049318721</v>
      </c>
      <c r="L9" s="48">
        <f t="shared" si="3"/>
        <v>0.38112542584737513</v>
      </c>
      <c r="M9" s="47">
        <v>68460112822</v>
      </c>
      <c r="N9" s="47">
        <v>42928921937</v>
      </c>
      <c r="O9" s="48">
        <v>0.62706472670615543</v>
      </c>
      <c r="P9" s="50">
        <v>68562041069</v>
      </c>
      <c r="Q9" s="50">
        <v>38409341937</v>
      </c>
      <c r="R9" s="51">
        <f t="shared" si="0"/>
        <v>0.5602129303348089</v>
      </c>
    </row>
    <row r="10" spans="2:18" s="2" customFormat="1" ht="15.75" x14ac:dyDescent="0.25">
      <c r="B10" s="44">
        <v>5</v>
      </c>
      <c r="C10" s="45" t="s">
        <v>10</v>
      </c>
      <c r="D10" s="46">
        <v>56038706318</v>
      </c>
      <c r="E10" s="47">
        <v>9070437341</v>
      </c>
      <c r="F10" s="48">
        <f t="shared" si="1"/>
        <v>0.1618602201401376</v>
      </c>
      <c r="G10" s="47">
        <v>70409708096</v>
      </c>
      <c r="H10" s="49">
        <v>12537880091</v>
      </c>
      <c r="I10" s="48">
        <f t="shared" si="2"/>
        <v>0.17807033191936045</v>
      </c>
      <c r="J10" s="47">
        <v>65763979485</v>
      </c>
      <c r="K10" s="47">
        <v>13878380671</v>
      </c>
      <c r="L10" s="48">
        <f t="shared" si="3"/>
        <v>0.21103316404636824</v>
      </c>
      <c r="M10" s="47">
        <v>69520779056</v>
      </c>
      <c r="N10" s="47">
        <v>42373154565</v>
      </c>
      <c r="O10" s="48">
        <v>0.6095034483268349</v>
      </c>
      <c r="P10" s="50">
        <v>64151762749</v>
      </c>
      <c r="Q10" s="50">
        <v>32483204069</v>
      </c>
      <c r="R10" s="51">
        <f t="shared" si="0"/>
        <v>0.50634936090678739</v>
      </c>
    </row>
    <row r="11" spans="2:18" s="2" customFormat="1" ht="15.75" x14ac:dyDescent="0.25">
      <c r="B11" s="44">
        <v>6</v>
      </c>
      <c r="C11" s="45" t="s">
        <v>11</v>
      </c>
      <c r="D11" s="46">
        <v>45874014963</v>
      </c>
      <c r="E11" s="47">
        <v>5011728122</v>
      </c>
      <c r="F11" s="48">
        <f t="shared" si="1"/>
        <v>0.10924982533232035</v>
      </c>
      <c r="G11" s="47">
        <v>52201967000</v>
      </c>
      <c r="H11" s="49">
        <v>14165620261</v>
      </c>
      <c r="I11" s="48">
        <f t="shared" si="2"/>
        <v>0.27136181019768851</v>
      </c>
      <c r="J11" s="47">
        <v>29825520000</v>
      </c>
      <c r="K11" s="47">
        <v>7710483980</v>
      </c>
      <c r="L11" s="48">
        <f t="shared" si="3"/>
        <v>0.25851968314383117</v>
      </c>
      <c r="M11" s="47">
        <v>32806543894</v>
      </c>
      <c r="N11" s="47">
        <v>19448165551</v>
      </c>
      <c r="O11" s="48">
        <v>0.59281360492706092</v>
      </c>
      <c r="P11" s="50">
        <v>25716075150</v>
      </c>
      <c r="Q11" s="50">
        <v>15018914332</v>
      </c>
      <c r="R11" s="51">
        <f t="shared" si="0"/>
        <v>0.58402824864975555</v>
      </c>
    </row>
    <row r="12" spans="2:18" s="2" customFormat="1" ht="15.75" x14ac:dyDescent="0.25">
      <c r="B12" s="44">
        <v>7</v>
      </c>
      <c r="C12" s="45" t="s">
        <v>12</v>
      </c>
      <c r="D12" s="46">
        <v>70493247000</v>
      </c>
      <c r="E12" s="47">
        <v>7726551209</v>
      </c>
      <c r="F12" s="48">
        <f t="shared" si="1"/>
        <v>0.1096069699981333</v>
      </c>
      <c r="G12" s="47">
        <v>82160597981</v>
      </c>
      <c r="H12" s="49">
        <v>13919662556</v>
      </c>
      <c r="I12" s="48">
        <f t="shared" si="2"/>
        <v>0.16942017095857778</v>
      </c>
      <c r="J12" s="47">
        <v>78180602000</v>
      </c>
      <c r="K12" s="47">
        <v>27779495172</v>
      </c>
      <c r="L12" s="48">
        <f t="shared" si="3"/>
        <v>0.35532465165719751</v>
      </c>
      <c r="M12" s="47">
        <v>92278514691</v>
      </c>
      <c r="N12" s="47">
        <v>52156934041</v>
      </c>
      <c r="O12" s="48">
        <v>0.56521211048585407</v>
      </c>
      <c r="P12" s="50">
        <v>84266532581</v>
      </c>
      <c r="Q12" s="50">
        <v>49555227885</v>
      </c>
      <c r="R12" s="51">
        <f t="shared" si="0"/>
        <v>0.58807721603313567</v>
      </c>
    </row>
    <row r="13" spans="2:18" s="2" customFormat="1" ht="15.75" x14ac:dyDescent="0.25">
      <c r="B13" s="44">
        <v>8</v>
      </c>
      <c r="C13" s="45" t="s">
        <v>13</v>
      </c>
      <c r="D13" s="46">
        <v>84598464998</v>
      </c>
      <c r="E13" s="47">
        <v>11337107711</v>
      </c>
      <c r="F13" s="48">
        <f t="shared" si="1"/>
        <v>0.13401079690119699</v>
      </c>
      <c r="G13" s="47">
        <v>94178830000</v>
      </c>
      <c r="H13" s="49">
        <v>41415834143</v>
      </c>
      <c r="I13" s="48">
        <f t="shared" si="2"/>
        <v>0.43975736524864451</v>
      </c>
      <c r="J13" s="47">
        <v>90232314000</v>
      </c>
      <c r="K13" s="47">
        <v>30974432079</v>
      </c>
      <c r="L13" s="48">
        <f t="shared" si="3"/>
        <v>0.34327427399235266</v>
      </c>
      <c r="M13" s="47">
        <v>96525667130</v>
      </c>
      <c r="N13" s="47">
        <v>48470695993</v>
      </c>
      <c r="O13" s="48">
        <v>0.50215344202407897</v>
      </c>
      <c r="P13" s="50">
        <v>105893495239</v>
      </c>
      <c r="Q13" s="50">
        <v>59536773746</v>
      </c>
      <c r="R13" s="51">
        <f t="shared" si="0"/>
        <v>0.56223258672901877</v>
      </c>
    </row>
    <row r="14" spans="2:18" s="2" customFormat="1" ht="15.75" x14ac:dyDescent="0.25">
      <c r="B14" s="44">
        <v>9</v>
      </c>
      <c r="C14" s="45" t="s">
        <v>14</v>
      </c>
      <c r="D14" s="46">
        <v>26912576693</v>
      </c>
      <c r="E14" s="47">
        <v>5540439255</v>
      </c>
      <c r="F14" s="48">
        <f t="shared" si="1"/>
        <v>0.20586803404971166</v>
      </c>
      <c r="G14" s="47">
        <v>29392324435</v>
      </c>
      <c r="H14" s="49">
        <v>6940028203</v>
      </c>
      <c r="I14" s="48">
        <f t="shared" si="2"/>
        <v>0.23611702498547218</v>
      </c>
      <c r="J14" s="47">
        <v>40987868244</v>
      </c>
      <c r="K14" s="47">
        <v>7586952746</v>
      </c>
      <c r="L14" s="48">
        <f t="shared" si="3"/>
        <v>0.18510239910099777</v>
      </c>
      <c r="M14" s="47">
        <v>28901578639</v>
      </c>
      <c r="N14" s="47">
        <v>12309705730</v>
      </c>
      <c r="O14" s="48">
        <v>0.42591810931009816</v>
      </c>
      <c r="P14" s="50">
        <v>28298462943</v>
      </c>
      <c r="Q14" s="50">
        <v>15002154728</v>
      </c>
      <c r="R14" s="51">
        <f t="shared" si="0"/>
        <v>0.53014026797914771</v>
      </c>
    </row>
    <row r="15" spans="2:18" ht="15.75" x14ac:dyDescent="0.25">
      <c r="B15" s="18">
        <v>10</v>
      </c>
      <c r="C15" s="19" t="s">
        <v>15</v>
      </c>
      <c r="D15" s="5">
        <v>50483756361</v>
      </c>
      <c r="E15" s="4">
        <v>12320566311</v>
      </c>
      <c r="F15" s="3">
        <f t="shared" si="1"/>
        <v>0.24405011035426744</v>
      </c>
      <c r="G15" s="11">
        <v>56886421311</v>
      </c>
      <c r="H15" s="32">
        <v>19549691655</v>
      </c>
      <c r="I15" s="12">
        <f t="shared" si="2"/>
        <v>0.34366183008984114</v>
      </c>
      <c r="J15" s="4">
        <v>54966521961</v>
      </c>
      <c r="K15" s="4">
        <v>18255659069</v>
      </c>
      <c r="L15" s="3">
        <f t="shared" si="3"/>
        <v>0.3321232346109293</v>
      </c>
      <c r="M15" s="11">
        <v>61410972299</v>
      </c>
      <c r="N15" s="11">
        <v>36279700399</v>
      </c>
      <c r="O15" s="12">
        <v>0.59076902776201068</v>
      </c>
      <c r="P15" s="27">
        <v>54443360421</v>
      </c>
      <c r="Q15" s="27">
        <v>31353470862</v>
      </c>
      <c r="R15" s="28">
        <f t="shared" si="0"/>
        <v>0.5758915434232873</v>
      </c>
    </row>
    <row r="16" spans="2:18" ht="15.75" x14ac:dyDescent="0.25">
      <c r="B16" s="18">
        <v>11</v>
      </c>
      <c r="C16" s="19" t="s">
        <v>16</v>
      </c>
      <c r="D16" s="5">
        <v>87897495000</v>
      </c>
      <c r="E16" s="4">
        <v>19055208764</v>
      </c>
      <c r="F16" s="3">
        <f t="shared" si="1"/>
        <v>0.21678898544264544</v>
      </c>
      <c r="G16" s="11">
        <v>79203080000</v>
      </c>
      <c r="H16" s="32">
        <v>14534427932</v>
      </c>
      <c r="I16" s="12">
        <f t="shared" si="2"/>
        <v>0.18350836775539536</v>
      </c>
      <c r="J16" s="4">
        <v>75762275000</v>
      </c>
      <c r="K16" s="4">
        <v>19463668132</v>
      </c>
      <c r="L16" s="3">
        <f t="shared" si="3"/>
        <v>0.25690448355728496</v>
      </c>
      <c r="M16" s="11">
        <v>81689297532</v>
      </c>
      <c r="N16" s="11">
        <v>46274719302</v>
      </c>
      <c r="O16" s="12">
        <v>0.56647223932698021</v>
      </c>
      <c r="P16" s="27">
        <v>81571064856</v>
      </c>
      <c r="Q16" s="27">
        <v>44115422342</v>
      </c>
      <c r="R16" s="28">
        <f t="shared" si="0"/>
        <v>0.54082194979161247</v>
      </c>
    </row>
    <row r="17" spans="2:18" ht="15.75" x14ac:dyDescent="0.25">
      <c r="B17" s="18">
        <v>12</v>
      </c>
      <c r="C17" s="19" t="s">
        <v>17</v>
      </c>
      <c r="D17" s="5">
        <v>20303104314</v>
      </c>
      <c r="E17" s="4">
        <v>4014637646</v>
      </c>
      <c r="F17" s="3">
        <f t="shared" si="1"/>
        <v>0.19773516324947943</v>
      </c>
      <c r="G17" s="11">
        <v>25872558000</v>
      </c>
      <c r="H17" s="32">
        <v>7413733256</v>
      </c>
      <c r="I17" s="12">
        <f t="shared" si="2"/>
        <v>0.28654813551872221</v>
      </c>
      <c r="J17" s="4">
        <v>21373641000</v>
      </c>
      <c r="K17" s="4">
        <v>8148464040</v>
      </c>
      <c r="L17" s="3">
        <f t="shared" si="3"/>
        <v>0.3812389306997343</v>
      </c>
      <c r="M17" s="11">
        <v>22882489471</v>
      </c>
      <c r="N17" s="11">
        <v>7315925518</v>
      </c>
      <c r="O17" s="12">
        <v>0.31971720241679991</v>
      </c>
      <c r="P17" s="27">
        <v>22394138000</v>
      </c>
      <c r="Q17" s="27">
        <v>13703234346</v>
      </c>
      <c r="R17" s="28">
        <f t="shared" si="0"/>
        <v>0.61191166840179334</v>
      </c>
    </row>
    <row r="18" spans="2:18" ht="15.75" x14ac:dyDescent="0.25">
      <c r="B18" s="18">
        <v>13</v>
      </c>
      <c r="C18" s="19" t="s">
        <v>18</v>
      </c>
      <c r="D18" s="5">
        <v>12508477746</v>
      </c>
      <c r="E18" s="4">
        <v>2932174917</v>
      </c>
      <c r="F18" s="3">
        <f t="shared" si="1"/>
        <v>0.2344150084879561</v>
      </c>
      <c r="G18" s="11">
        <v>14353342000</v>
      </c>
      <c r="H18" s="32">
        <v>3848738348</v>
      </c>
      <c r="I18" s="12">
        <f t="shared" si="2"/>
        <v>0.26814231473060418</v>
      </c>
      <c r="J18" s="4">
        <v>22469064000</v>
      </c>
      <c r="K18" s="4">
        <v>4071970213</v>
      </c>
      <c r="L18" s="3">
        <f t="shared" si="3"/>
        <v>0.18122562706661924</v>
      </c>
      <c r="M18" s="11">
        <v>14404920940</v>
      </c>
      <c r="N18" s="11">
        <v>6484592037</v>
      </c>
      <c r="O18" s="12">
        <v>0.45016505567853538</v>
      </c>
      <c r="P18" s="27">
        <v>13317275000</v>
      </c>
      <c r="Q18" s="27">
        <v>6638623481</v>
      </c>
      <c r="R18" s="28">
        <f t="shared" si="0"/>
        <v>0.49849713856626077</v>
      </c>
    </row>
    <row r="19" spans="2:18" ht="15.75" x14ac:dyDescent="0.25">
      <c r="B19" s="18">
        <v>14</v>
      </c>
      <c r="C19" s="19" t="s">
        <v>19</v>
      </c>
      <c r="D19" s="5">
        <v>29441209520</v>
      </c>
      <c r="E19" s="4">
        <v>17989526846</v>
      </c>
      <c r="F19" s="3">
        <f t="shared" si="1"/>
        <v>0.61103219396537889</v>
      </c>
      <c r="G19" s="11">
        <v>16771662000</v>
      </c>
      <c r="H19" s="32">
        <v>4867608901</v>
      </c>
      <c r="I19" s="12">
        <f t="shared" si="2"/>
        <v>0.29022817780372628</v>
      </c>
      <c r="J19" s="4">
        <v>22230364442</v>
      </c>
      <c r="K19" s="4">
        <v>12037942892</v>
      </c>
      <c r="L19" s="3">
        <f t="shared" si="3"/>
        <v>0.54150902129416378</v>
      </c>
      <c r="M19" s="11">
        <v>16744349199</v>
      </c>
      <c r="N19" s="11">
        <v>7774076007</v>
      </c>
      <c r="O19" s="12">
        <v>0.46428057099193087</v>
      </c>
      <c r="P19" s="27">
        <v>26409987676</v>
      </c>
      <c r="Q19" s="27">
        <v>18584075886</v>
      </c>
      <c r="R19" s="28">
        <f t="shared" si="0"/>
        <v>0.70367605293842017</v>
      </c>
    </row>
    <row r="20" spans="2:18" ht="15.75" x14ac:dyDescent="0.25">
      <c r="B20" s="18">
        <v>15</v>
      </c>
      <c r="C20" s="19" t="s">
        <v>20</v>
      </c>
      <c r="D20" s="5">
        <v>15917141499</v>
      </c>
      <c r="E20" s="4">
        <v>3162824780</v>
      </c>
      <c r="F20" s="3">
        <f t="shared" si="1"/>
        <v>0.19870557663878943</v>
      </c>
      <c r="G20" s="11">
        <v>17051034644</v>
      </c>
      <c r="H20" s="32">
        <v>5795468935</v>
      </c>
      <c r="I20" s="12">
        <f t="shared" si="2"/>
        <v>0.3398895759700622</v>
      </c>
      <c r="J20" s="4">
        <v>16156958224</v>
      </c>
      <c r="K20" s="4">
        <v>5090313046</v>
      </c>
      <c r="L20" s="3">
        <f t="shared" si="3"/>
        <v>0.31505392137727423</v>
      </c>
      <c r="M20" s="11">
        <v>15711218942</v>
      </c>
      <c r="N20" s="11">
        <v>6375821075</v>
      </c>
      <c r="O20" s="12">
        <v>0.40581326621041752</v>
      </c>
      <c r="P20" s="27">
        <v>12136368514</v>
      </c>
      <c r="Q20" s="27">
        <v>7670867166</v>
      </c>
      <c r="R20" s="28">
        <f t="shared" si="0"/>
        <v>0.63205621658169109</v>
      </c>
    </row>
    <row r="21" spans="2:18" ht="15.75" x14ac:dyDescent="0.25">
      <c r="B21" s="18">
        <v>16</v>
      </c>
      <c r="C21" s="19" t="s">
        <v>21</v>
      </c>
      <c r="D21" s="5">
        <v>46965545390</v>
      </c>
      <c r="E21" s="4">
        <v>28860813234</v>
      </c>
      <c r="F21" s="3">
        <f t="shared" si="1"/>
        <v>0.61451033932089938</v>
      </c>
      <c r="G21" s="11">
        <v>28049501000</v>
      </c>
      <c r="H21" s="32">
        <v>11882974137</v>
      </c>
      <c r="I21" s="12">
        <f t="shared" si="2"/>
        <v>0.42364297806937812</v>
      </c>
      <c r="J21" s="4">
        <v>29667368000</v>
      </c>
      <c r="K21" s="4">
        <v>13640015756</v>
      </c>
      <c r="L21" s="3">
        <f t="shared" si="3"/>
        <v>0.45976494295011272</v>
      </c>
      <c r="M21" s="11">
        <v>27665988902</v>
      </c>
      <c r="N21" s="11">
        <v>8690439195</v>
      </c>
      <c r="O21" s="12">
        <v>0.3141199552195208</v>
      </c>
      <c r="P21" s="27">
        <v>26736518172</v>
      </c>
      <c r="Q21" s="27">
        <v>16773044384</v>
      </c>
      <c r="R21" s="28">
        <f t="shared" si="0"/>
        <v>0.62734587488529769</v>
      </c>
    </row>
    <row r="22" spans="2:18" s="59" customFormat="1" ht="15.75" x14ac:dyDescent="0.25">
      <c r="B22" s="52">
        <v>17</v>
      </c>
      <c r="C22" s="26" t="s">
        <v>22</v>
      </c>
      <c r="D22" s="53">
        <v>10766455097</v>
      </c>
      <c r="E22" s="54">
        <v>3558727524</v>
      </c>
      <c r="F22" s="55">
        <f t="shared" si="1"/>
        <v>0.3305384633974478</v>
      </c>
      <c r="G22" s="54">
        <v>15339042521</v>
      </c>
      <c r="H22" s="56">
        <v>4566497646</v>
      </c>
      <c r="I22" s="55">
        <f t="shared" si="2"/>
        <v>0.29770421717967149</v>
      </c>
      <c r="J22" s="54">
        <v>11843842954</v>
      </c>
      <c r="K22" s="54">
        <v>4371805637</v>
      </c>
      <c r="L22" s="55">
        <f t="shared" si="3"/>
        <v>0.36912053410194179</v>
      </c>
      <c r="M22" s="54">
        <v>11749185174</v>
      </c>
      <c r="N22" s="54">
        <v>5245181120</v>
      </c>
      <c r="O22" s="55">
        <v>0.44642935168024783</v>
      </c>
      <c r="P22" s="57">
        <v>10868202855</v>
      </c>
      <c r="Q22" s="57">
        <v>7688593159</v>
      </c>
      <c r="R22" s="58">
        <f t="shared" si="0"/>
        <v>0.70743923918045049</v>
      </c>
    </row>
    <row r="23" spans="2:18" s="2" customFormat="1" ht="15.75" x14ac:dyDescent="0.25">
      <c r="B23" s="44">
        <v>18</v>
      </c>
      <c r="C23" s="45" t="s">
        <v>23</v>
      </c>
      <c r="D23" s="46">
        <v>51049278324</v>
      </c>
      <c r="E23" s="47">
        <v>18628826428</v>
      </c>
      <c r="F23" s="48">
        <f t="shared" si="1"/>
        <v>0.36491850697215356</v>
      </c>
      <c r="G23" s="47">
        <v>73622119000</v>
      </c>
      <c r="H23" s="49">
        <v>15347128451</v>
      </c>
      <c r="I23" s="48">
        <f>H23/G23</f>
        <v>0.20845811910140755</v>
      </c>
      <c r="J23" s="47">
        <v>60474747000</v>
      </c>
      <c r="K23" s="47">
        <v>17419309361</v>
      </c>
      <c r="L23" s="48">
        <f t="shared" si="3"/>
        <v>0.2880426992278281</v>
      </c>
      <c r="M23" s="47">
        <v>60565065046</v>
      </c>
      <c r="N23" s="47">
        <v>41120560839</v>
      </c>
      <c r="O23" s="48">
        <v>0.67894851277330204</v>
      </c>
      <c r="P23" s="50">
        <v>64038050807</v>
      </c>
      <c r="Q23" s="50">
        <v>37359526637</v>
      </c>
      <c r="R23" s="51">
        <f t="shared" si="0"/>
        <v>0.58339574934276783</v>
      </c>
    </row>
    <row r="24" spans="2:18" ht="15.75" x14ac:dyDescent="0.25">
      <c r="B24" s="18">
        <v>19</v>
      </c>
      <c r="C24" s="19" t="s">
        <v>24</v>
      </c>
      <c r="D24" s="5">
        <v>96860506156</v>
      </c>
      <c r="E24" s="4">
        <v>14666298315</v>
      </c>
      <c r="F24" s="3">
        <f t="shared" si="1"/>
        <v>0.15141670116176137</v>
      </c>
      <c r="G24" s="11">
        <v>118843708000</v>
      </c>
      <c r="H24" s="32">
        <v>14332181917</v>
      </c>
      <c r="I24" s="12">
        <f t="shared" si="2"/>
        <v>0.12059689282835234</v>
      </c>
      <c r="J24" s="4">
        <v>108570818311</v>
      </c>
      <c r="K24" s="4">
        <v>24634050177</v>
      </c>
      <c r="L24" s="3">
        <f t="shared" si="3"/>
        <v>0.22689384274912633</v>
      </c>
      <c r="M24" s="11">
        <v>111533935940</v>
      </c>
      <c r="N24" s="11">
        <v>61880138195</v>
      </c>
      <c r="O24" s="12">
        <v>0.55480995692906054</v>
      </c>
      <c r="P24" s="27">
        <v>111069750184</v>
      </c>
      <c r="Q24" s="27">
        <v>60515308886</v>
      </c>
      <c r="R24" s="28">
        <f t="shared" si="0"/>
        <v>0.54484059598359891</v>
      </c>
    </row>
    <row r="25" spans="2:18" ht="15.75" x14ac:dyDescent="0.25">
      <c r="B25" s="18">
        <v>20</v>
      </c>
      <c r="C25" s="19" t="s">
        <v>25</v>
      </c>
      <c r="D25" s="5">
        <v>28793908000</v>
      </c>
      <c r="E25" s="4">
        <v>4182005647.3200002</v>
      </c>
      <c r="F25" s="3">
        <f t="shared" si="1"/>
        <v>0.1452392515569613</v>
      </c>
      <c r="G25" s="11">
        <v>33132149000</v>
      </c>
      <c r="H25" s="32">
        <v>10381118905.620001</v>
      </c>
      <c r="I25" s="12">
        <f t="shared" si="2"/>
        <v>0.31332464747819411</v>
      </c>
      <c r="J25" s="4">
        <v>34698468000</v>
      </c>
      <c r="K25" s="4">
        <v>9657480465</v>
      </c>
      <c r="L25" s="3">
        <f t="shared" si="3"/>
        <v>0.27832584611516564</v>
      </c>
      <c r="M25" s="11">
        <v>33084584000</v>
      </c>
      <c r="N25" s="11">
        <v>12288381108</v>
      </c>
      <c r="O25" s="12">
        <v>0.37142317122681667</v>
      </c>
      <c r="P25" s="27">
        <v>31425166000</v>
      </c>
      <c r="Q25" s="27">
        <v>14187838970</v>
      </c>
      <c r="R25" s="28">
        <f t="shared" si="0"/>
        <v>0.4514801598820512</v>
      </c>
    </row>
    <row r="26" spans="2:18" ht="16.5" thickBot="1" x14ac:dyDescent="0.3">
      <c r="B26" s="106" t="s">
        <v>26</v>
      </c>
      <c r="C26" s="107"/>
      <c r="D26" s="13">
        <v>875008111489</v>
      </c>
      <c r="E26" s="14">
        <f>SUM(E6:E25)</f>
        <v>191488639803.32001</v>
      </c>
      <c r="F26" s="30">
        <f t="shared" si="1"/>
        <v>0.21884213104889289</v>
      </c>
      <c r="G26" s="15">
        <f>SUM(G6:G25)</f>
        <v>999995380647</v>
      </c>
      <c r="H26" s="33">
        <v>249473090336.62</v>
      </c>
      <c r="I26" s="12">
        <f t="shared" si="2"/>
        <v>0.24947424274621166</v>
      </c>
      <c r="J26" s="14">
        <v>917585709050</v>
      </c>
      <c r="K26" s="14">
        <v>280694501362</v>
      </c>
      <c r="L26" s="3">
        <f>K26/J26</f>
        <v>0.30590548500652892</v>
      </c>
      <c r="M26" s="15">
        <f>SUM(M6:M25)</f>
        <v>929245148068</v>
      </c>
      <c r="N26" s="15">
        <f>SUM(N6:N25)</f>
        <v>495290813277</v>
      </c>
      <c r="O26" s="16">
        <f>N26/M26</f>
        <v>0.533003389155986</v>
      </c>
      <c r="P26" s="29">
        <f>SUM(P6:P25)</f>
        <v>914859039858</v>
      </c>
      <c r="Q26" s="29">
        <f>SUM(Q6:Q25)</f>
        <v>523691952942</v>
      </c>
      <c r="R26" s="34">
        <f>Q26/P26</f>
        <v>0.57242911763027993</v>
      </c>
    </row>
  </sheetData>
  <mergeCells count="9">
    <mergeCell ref="B26:C26"/>
    <mergeCell ref="D4:F4"/>
    <mergeCell ref="D2:R2"/>
    <mergeCell ref="D3:O3"/>
    <mergeCell ref="P3:R3"/>
    <mergeCell ref="G4:I4"/>
    <mergeCell ref="J4:L4"/>
    <mergeCell ref="M4:O4"/>
    <mergeCell ref="P4:R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27"/>
  <sheetViews>
    <sheetView tabSelected="1" zoomScale="62" zoomScaleNormal="62" workbookViewId="0">
      <selection activeCell="F11" sqref="F11"/>
    </sheetView>
  </sheetViews>
  <sheetFormatPr baseColWidth="10" defaultColWidth="21" defaultRowHeight="19.5" customHeight="1" x14ac:dyDescent="0.25"/>
  <cols>
    <col min="1" max="1" width="2.28515625" customWidth="1"/>
    <col min="3" max="3" width="33.7109375" style="8" customWidth="1"/>
    <col min="4" max="9" width="30" customWidth="1"/>
  </cols>
  <sheetData>
    <row r="2" spans="2:9" ht="19.5" customHeight="1" x14ac:dyDescent="0.25">
      <c r="B2" s="61"/>
      <c r="C2" s="61"/>
      <c r="D2" s="97" t="s">
        <v>46</v>
      </c>
      <c r="E2" s="97"/>
      <c r="F2" s="97"/>
      <c r="G2" s="117" t="s">
        <v>43</v>
      </c>
      <c r="H2" s="118"/>
      <c r="I2" s="119"/>
    </row>
    <row r="3" spans="2:9" ht="19.5" customHeight="1" x14ac:dyDescent="0.25">
      <c r="B3" s="60"/>
      <c r="C3" s="60"/>
      <c r="D3" s="120" t="s">
        <v>42</v>
      </c>
      <c r="E3" s="121"/>
      <c r="F3" s="121"/>
      <c r="G3" s="117" t="s">
        <v>45</v>
      </c>
      <c r="H3" s="118"/>
      <c r="I3" s="119"/>
    </row>
    <row r="4" spans="2:9" ht="19.5" customHeight="1" x14ac:dyDescent="0.25">
      <c r="B4" s="10" t="s">
        <v>1</v>
      </c>
      <c r="C4" s="17" t="s">
        <v>2</v>
      </c>
      <c r="D4" s="62" t="s">
        <v>3</v>
      </c>
      <c r="E4" s="62" t="s">
        <v>4</v>
      </c>
      <c r="F4" s="62" t="s">
        <v>48</v>
      </c>
      <c r="G4" s="74" t="s">
        <v>3</v>
      </c>
      <c r="H4" s="74" t="s">
        <v>4</v>
      </c>
      <c r="I4" s="74" t="s">
        <v>48</v>
      </c>
    </row>
    <row r="5" spans="2:9" ht="19.5" customHeight="1" x14ac:dyDescent="0.25">
      <c r="B5" s="44">
        <v>1</v>
      </c>
      <c r="C5" s="45" t="s">
        <v>36</v>
      </c>
      <c r="D5" s="24">
        <f>'Ejec pres 2024-2025 FUNCIONA'!C6+'Ejec pres-2024-2025 INVERSION'!C6</f>
        <v>76518974752</v>
      </c>
      <c r="E5" s="24">
        <f>'Ejec pres 2024-2025 FUNCIONA'!D6+'Ejec pres-2024-2025 INVERSION'!D6</f>
        <v>69492083762</v>
      </c>
      <c r="F5" s="66">
        <f>E5/D5</f>
        <v>0.90816799345816723</v>
      </c>
      <c r="G5" s="50">
        <f>'Ejec pres 2024-2025 FUNCIONA'!F6+'Ejec pres-2024-2025 INVERSION'!F6</f>
        <v>86338197337</v>
      </c>
      <c r="H5" s="50">
        <f>'Ejec pres 2024-2025 FUNCIONA'!G6+'Ejec pres-2024-2025 INVERSION'!G6</f>
        <v>47092256052</v>
      </c>
      <c r="I5" s="64">
        <f>H5/G5</f>
        <v>0.54543941736688006</v>
      </c>
    </row>
    <row r="6" spans="2:9" ht="19.5" customHeight="1" x14ac:dyDescent="0.25">
      <c r="B6" s="44">
        <v>2</v>
      </c>
      <c r="C6" s="45" t="s">
        <v>7</v>
      </c>
      <c r="D6" s="24">
        <f>'Ejec pres 2024-2025 FUNCIONA'!C7+'Ejec pres-2024-2025 INVERSION'!C7</f>
        <v>43244284603</v>
      </c>
      <c r="E6" s="24">
        <f>'Ejec pres 2024-2025 FUNCIONA'!D7+'Ejec pres-2024-2025 INVERSION'!D7</f>
        <v>38677981675</v>
      </c>
      <c r="F6" s="66">
        <f t="shared" ref="F6:F25" si="0">E6/D6</f>
        <v>0.89440678762707015</v>
      </c>
      <c r="G6" s="50">
        <f>'Ejec pres 2024-2025 FUNCIONA'!F7+'Ejec pres-2024-2025 INVERSION'!F7</f>
        <v>47652700168</v>
      </c>
      <c r="H6" s="50">
        <f>'Ejec pres 2024-2025 FUNCIONA'!G7+'Ejec pres-2024-2025 INVERSION'!G7</f>
        <v>22182606034</v>
      </c>
      <c r="I6" s="64">
        <f t="shared" ref="I6:I25" si="1">H6/G6</f>
        <v>0.46550575215664658</v>
      </c>
    </row>
    <row r="7" spans="2:9" ht="19.5" customHeight="1" x14ac:dyDescent="0.25">
      <c r="B7" s="44">
        <v>3</v>
      </c>
      <c r="C7" s="45" t="s">
        <v>31</v>
      </c>
      <c r="D7" s="24">
        <f>'Ejec pres 2024-2025 FUNCIONA'!C8+'Ejec pres-2024-2025 INVERSION'!C8</f>
        <v>55205883000</v>
      </c>
      <c r="E7" s="24">
        <f>'Ejec pres 2024-2025 FUNCIONA'!D8+'Ejec pres-2024-2025 INVERSION'!D8</f>
        <v>51965671808</v>
      </c>
      <c r="F7" s="66">
        <f t="shared" si="0"/>
        <v>0.9413067771780772</v>
      </c>
      <c r="G7" s="50">
        <f>'Ejec pres 2024-2025 FUNCIONA'!F8+'Ejec pres-2024-2025 INVERSION'!F8</f>
        <v>70402761034</v>
      </c>
      <c r="H7" s="50">
        <f>'Ejec pres 2024-2025 FUNCIONA'!G8+'Ejec pres-2024-2025 INVERSION'!G8</f>
        <v>34418914151</v>
      </c>
      <c r="I7" s="64">
        <f t="shared" si="1"/>
        <v>0.48888585682567026</v>
      </c>
    </row>
    <row r="8" spans="2:9" ht="19.5" customHeight="1" x14ac:dyDescent="0.25">
      <c r="B8" s="44">
        <v>4</v>
      </c>
      <c r="C8" s="45" t="s">
        <v>37</v>
      </c>
      <c r="D8" s="24">
        <f>'Ejec pres 2024-2025 FUNCIONA'!C9+'Ejec pres-2024-2025 INVERSION'!C9</f>
        <v>129363661040</v>
      </c>
      <c r="E8" s="24">
        <f>'Ejec pres 2024-2025 FUNCIONA'!D9+'Ejec pres-2024-2025 INVERSION'!D9</f>
        <v>127972237793</v>
      </c>
      <c r="F8" s="66">
        <f t="shared" si="0"/>
        <v>0.98924409501235622</v>
      </c>
      <c r="G8" s="50">
        <f>'Ejec pres 2024-2025 FUNCIONA'!F9+'Ejec pres-2024-2025 INVERSION'!F9</f>
        <v>135074156000</v>
      </c>
      <c r="H8" s="50">
        <f>'Ejec pres 2024-2025 FUNCIONA'!G9+'Ejec pres-2024-2025 INVERSION'!G9</f>
        <v>85532048402</v>
      </c>
      <c r="I8" s="64">
        <f t="shared" si="1"/>
        <v>0.63322289722099023</v>
      </c>
    </row>
    <row r="9" spans="2:9" ht="19.5" customHeight="1" x14ac:dyDescent="0.25">
      <c r="B9" s="44">
        <v>5</v>
      </c>
      <c r="C9" s="45" t="s">
        <v>10</v>
      </c>
      <c r="D9" s="24">
        <f>'Ejec pres 2024-2025 FUNCIONA'!C10+'Ejec pres-2024-2025 INVERSION'!C10</f>
        <v>122775922000</v>
      </c>
      <c r="E9" s="24">
        <f>'Ejec pres 2024-2025 FUNCIONA'!D10+'Ejec pres-2024-2025 INVERSION'!D10</f>
        <v>117083642354</v>
      </c>
      <c r="F9" s="66">
        <f t="shared" si="0"/>
        <v>0.95363684056878839</v>
      </c>
      <c r="G9" s="50">
        <f>'Ejec pres 2024-2025 FUNCIONA'!F10+'Ejec pres-2024-2025 INVERSION'!F10</f>
        <v>136197930097</v>
      </c>
      <c r="H9" s="50">
        <f>'Ejec pres 2024-2025 FUNCIONA'!G10+'Ejec pres-2024-2025 INVERSION'!G10</f>
        <v>69487020666</v>
      </c>
      <c r="I9" s="64">
        <f t="shared" si="1"/>
        <v>0.51019145897820495</v>
      </c>
    </row>
    <row r="10" spans="2:9" ht="19.5" customHeight="1" x14ac:dyDescent="0.25">
      <c r="B10" s="44">
        <v>6</v>
      </c>
      <c r="C10" s="45" t="s">
        <v>11</v>
      </c>
      <c r="D10" s="24">
        <f>'Ejec pres 2024-2025 FUNCIONA'!C11+'Ejec pres-2024-2025 INVERSION'!C11</f>
        <v>57393860641</v>
      </c>
      <c r="E10" s="24">
        <f>'Ejec pres 2024-2025 FUNCIONA'!D11+'Ejec pres-2024-2025 INVERSION'!D11</f>
        <v>57391591718</v>
      </c>
      <c r="F10" s="66">
        <f t="shared" si="0"/>
        <v>0.99996046749644196</v>
      </c>
      <c r="G10" s="50">
        <f>'Ejec pres 2024-2025 FUNCIONA'!F11+'Ejec pres-2024-2025 INVERSION'!F11</f>
        <v>65867132851</v>
      </c>
      <c r="H10" s="50">
        <f>'Ejec pres 2024-2025 FUNCIONA'!G11+'Ejec pres-2024-2025 INVERSION'!G11</f>
        <v>34646822310</v>
      </c>
      <c r="I10" s="64">
        <f t="shared" si="1"/>
        <v>0.52601078580990623</v>
      </c>
    </row>
    <row r="11" spans="2:9" ht="19.5" customHeight="1" x14ac:dyDescent="0.25">
      <c r="B11" s="44">
        <v>7</v>
      </c>
      <c r="C11" s="45" t="s">
        <v>12</v>
      </c>
      <c r="D11" s="24">
        <f>'Ejec pres 2024-2025 FUNCIONA'!C12+'Ejec pres-2024-2025 INVERSION'!C12</f>
        <v>155412635000</v>
      </c>
      <c r="E11" s="24">
        <f>'Ejec pres 2024-2025 FUNCIONA'!D12+'Ejec pres-2024-2025 INVERSION'!D12</f>
        <v>152842015914</v>
      </c>
      <c r="F11" s="66">
        <f t="shared" si="0"/>
        <v>0.98345939449517727</v>
      </c>
      <c r="G11" s="50">
        <f>'Ejec pres 2024-2025 FUNCIONA'!F12+'Ejec pres-2024-2025 INVERSION'!F12</f>
        <v>165761627172</v>
      </c>
      <c r="H11" s="50">
        <f>'Ejec pres 2024-2025 FUNCIONA'!G12+'Ejec pres-2024-2025 INVERSION'!G12</f>
        <v>91030486373</v>
      </c>
      <c r="I11" s="64">
        <f t="shared" si="1"/>
        <v>0.54916501440073107</v>
      </c>
    </row>
    <row r="12" spans="2:9" ht="19.5" customHeight="1" x14ac:dyDescent="0.25">
      <c r="B12" s="44">
        <v>8</v>
      </c>
      <c r="C12" s="45" t="s">
        <v>13</v>
      </c>
      <c r="D12" s="24">
        <f>'Ejec pres 2024-2025 FUNCIONA'!C13+'Ejec pres-2024-2025 INVERSION'!C13</f>
        <v>189261016000</v>
      </c>
      <c r="E12" s="24">
        <f>'Ejec pres 2024-2025 FUNCIONA'!D13+'Ejec pres-2024-2025 INVERSION'!D13</f>
        <v>175649360949</v>
      </c>
      <c r="F12" s="66">
        <f t="shared" si="0"/>
        <v>0.92807998530981151</v>
      </c>
      <c r="G12" s="50">
        <f>'Ejec pres 2024-2025 FUNCIONA'!F13+'Ejec pres-2024-2025 INVERSION'!F13</f>
        <v>199666185286</v>
      </c>
      <c r="H12" s="50">
        <f>'Ejec pres 2024-2025 FUNCIONA'!G13+'Ejec pres-2024-2025 INVERSION'!G13</f>
        <v>141993332628</v>
      </c>
      <c r="I12" s="64">
        <f t="shared" si="1"/>
        <v>0.71115363086949379</v>
      </c>
    </row>
    <row r="13" spans="2:9" ht="19.5" customHeight="1" x14ac:dyDescent="0.25">
      <c r="B13" s="44">
        <v>9</v>
      </c>
      <c r="C13" s="45" t="s">
        <v>38</v>
      </c>
      <c r="D13" s="24">
        <f>'Ejec pres 2024-2025 FUNCIONA'!C14+'Ejec pres-2024-2025 INVERSION'!C14</f>
        <v>62128607796</v>
      </c>
      <c r="E13" s="24">
        <f>'Ejec pres 2024-2025 FUNCIONA'!D14+'Ejec pres-2024-2025 INVERSION'!D14</f>
        <v>58450208212</v>
      </c>
      <c r="F13" s="66">
        <f t="shared" si="0"/>
        <v>0.94079378704126015</v>
      </c>
      <c r="G13" s="50">
        <f>'Ejec pres 2024-2025 FUNCIONA'!F14+'Ejec pres-2024-2025 INVERSION'!F14</f>
        <v>70292269755</v>
      </c>
      <c r="H13" s="50">
        <f>'Ejec pres 2024-2025 FUNCIONA'!G14+'Ejec pres-2024-2025 INVERSION'!G14</f>
        <v>39610834578</v>
      </c>
      <c r="I13" s="64">
        <f t="shared" si="1"/>
        <v>0.56351622612360475</v>
      </c>
    </row>
    <row r="14" spans="2:9" ht="19.5" customHeight="1" x14ac:dyDescent="0.25">
      <c r="B14" s="44">
        <v>10</v>
      </c>
      <c r="C14" s="45" t="s">
        <v>39</v>
      </c>
      <c r="D14" s="24">
        <f>'Ejec pres 2024-2025 FUNCIONA'!C15+'Ejec pres-2024-2025 INVERSION'!C15</f>
        <v>111639093000</v>
      </c>
      <c r="E14" s="24">
        <f>'Ejec pres 2024-2025 FUNCIONA'!D15+'Ejec pres-2024-2025 INVERSION'!D15</f>
        <v>111004940297</v>
      </c>
      <c r="F14" s="66">
        <f t="shared" si="0"/>
        <v>0.99431961792272894</v>
      </c>
      <c r="G14" s="50">
        <f>'Ejec pres 2024-2025 FUNCIONA'!F15+'Ejec pres-2024-2025 INVERSION'!F15</f>
        <v>123106490919</v>
      </c>
      <c r="H14" s="50">
        <f>'Ejec pres 2024-2025 FUNCIONA'!G15+'Ejec pres-2024-2025 INVERSION'!G15</f>
        <v>63122913758</v>
      </c>
      <c r="I14" s="64">
        <f t="shared" si="1"/>
        <v>0.51275049176353171</v>
      </c>
    </row>
    <row r="15" spans="2:9" ht="19.5" customHeight="1" x14ac:dyDescent="0.25">
      <c r="B15" s="44">
        <v>11</v>
      </c>
      <c r="C15" s="45" t="s">
        <v>16</v>
      </c>
      <c r="D15" s="24">
        <f>'Ejec pres 2024-2025 FUNCIONA'!C16+'Ejec pres-2024-2025 INVERSION'!C16</f>
        <v>162998507590</v>
      </c>
      <c r="E15" s="24">
        <f>'Ejec pres 2024-2025 FUNCIONA'!D16+'Ejec pres-2024-2025 INVERSION'!D16</f>
        <v>140770851605</v>
      </c>
      <c r="F15" s="66">
        <f t="shared" si="0"/>
        <v>0.86363276379860754</v>
      </c>
      <c r="G15" s="50">
        <f>'Ejec pres 2024-2025 FUNCIONA'!F16+'Ejec pres-2024-2025 INVERSION'!F16</f>
        <v>172234006172</v>
      </c>
      <c r="H15" s="50">
        <f>'Ejec pres 2024-2025 FUNCIONA'!G16+'Ejec pres-2024-2025 INVERSION'!G16</f>
        <v>107145794795</v>
      </c>
      <c r="I15" s="64">
        <f t="shared" si="1"/>
        <v>0.62209430748536254</v>
      </c>
    </row>
    <row r="16" spans="2:9" ht="19.5" customHeight="1" x14ac:dyDescent="0.25">
      <c r="B16" s="44">
        <v>12</v>
      </c>
      <c r="C16" s="45" t="s">
        <v>17</v>
      </c>
      <c r="D16" s="24">
        <f>'Ejec pres 2024-2025 FUNCIONA'!C17+'Ejec pres-2024-2025 INVERSION'!C17</f>
        <v>51243288132</v>
      </c>
      <c r="E16" s="24">
        <f>'Ejec pres 2024-2025 FUNCIONA'!D17+'Ejec pres-2024-2025 INVERSION'!D17</f>
        <v>45905519087</v>
      </c>
      <c r="F16" s="66">
        <f t="shared" si="0"/>
        <v>0.89583476705768394</v>
      </c>
      <c r="G16" s="50">
        <f>'Ejec pres 2024-2025 FUNCIONA'!F17+'Ejec pres-2024-2025 INVERSION'!F17</f>
        <v>54319035226</v>
      </c>
      <c r="H16" s="50">
        <f>'Ejec pres 2024-2025 FUNCIONA'!G17+'Ejec pres-2024-2025 INVERSION'!G17</f>
        <v>28034552589</v>
      </c>
      <c r="I16" s="64">
        <f t="shared" si="1"/>
        <v>0.51610917742480744</v>
      </c>
    </row>
    <row r="17" spans="2:9" ht="19.5" customHeight="1" x14ac:dyDescent="0.25">
      <c r="B17" s="44">
        <v>13</v>
      </c>
      <c r="C17" s="45" t="s">
        <v>18</v>
      </c>
      <c r="D17" s="24">
        <f>'Ejec pres 2024-2025 FUNCIONA'!C18+'Ejec pres-2024-2025 INVERSION'!C18</f>
        <v>33654564038</v>
      </c>
      <c r="E17" s="24">
        <f>'Ejec pres 2024-2025 FUNCIONA'!D18+'Ejec pres-2024-2025 INVERSION'!D18</f>
        <v>33552997215</v>
      </c>
      <c r="F17" s="66">
        <f t="shared" si="0"/>
        <v>0.99698207877881528</v>
      </c>
      <c r="G17" s="50">
        <f>'Ejec pres 2024-2025 FUNCIONA'!F18+'Ejec pres-2024-2025 INVERSION'!F18</f>
        <v>38805553338</v>
      </c>
      <c r="H17" s="50">
        <f>'Ejec pres 2024-2025 FUNCIONA'!G18+'Ejec pres-2024-2025 INVERSION'!G18</f>
        <v>26298643044</v>
      </c>
      <c r="I17" s="64">
        <f t="shared" si="1"/>
        <v>0.67770308066312979</v>
      </c>
    </row>
    <row r="18" spans="2:9" ht="19.5" customHeight="1" x14ac:dyDescent="0.25">
      <c r="B18" s="44">
        <v>14</v>
      </c>
      <c r="C18" s="45" t="s">
        <v>32</v>
      </c>
      <c r="D18" s="24">
        <f>'Ejec pres 2024-2025 FUNCIONA'!C19+'Ejec pres-2024-2025 INVERSION'!C19</f>
        <v>38341462000</v>
      </c>
      <c r="E18" s="24">
        <f>'Ejec pres 2024-2025 FUNCIONA'!D19+'Ejec pres-2024-2025 INVERSION'!D19</f>
        <v>34992055745</v>
      </c>
      <c r="F18" s="66">
        <f t="shared" si="0"/>
        <v>0.91264270895564703</v>
      </c>
      <c r="G18" s="50">
        <f>'Ejec pres 2024-2025 FUNCIONA'!F19+'Ejec pres-2024-2025 INVERSION'!F19</f>
        <v>50900213791</v>
      </c>
      <c r="H18" s="50">
        <f>'Ejec pres 2024-2025 FUNCIONA'!G19+'Ejec pres-2024-2025 INVERSION'!G19</f>
        <v>35256505608</v>
      </c>
      <c r="I18" s="64">
        <f t="shared" si="1"/>
        <v>0.6926592833728713</v>
      </c>
    </row>
    <row r="19" spans="2:9" ht="19.5" customHeight="1" x14ac:dyDescent="0.25">
      <c r="B19" s="44">
        <v>15</v>
      </c>
      <c r="C19" s="45" t="s">
        <v>20</v>
      </c>
      <c r="D19" s="24">
        <f>'Ejec pres 2024-2025 FUNCIONA'!C20+'Ejec pres-2024-2025 INVERSION'!C20</f>
        <v>34988549768</v>
      </c>
      <c r="E19" s="24">
        <f>'Ejec pres 2024-2025 FUNCIONA'!D20+'Ejec pres-2024-2025 INVERSION'!D20</f>
        <v>33736618122</v>
      </c>
      <c r="F19" s="66">
        <f t="shared" si="0"/>
        <v>0.96421881860490832</v>
      </c>
      <c r="G19" s="50">
        <f>'Ejec pres 2024-2025 FUNCIONA'!F20+'Ejec pres-2024-2025 INVERSION'!F20</f>
        <v>40315499791</v>
      </c>
      <c r="H19" s="50">
        <f>'Ejec pres 2024-2025 FUNCIONA'!G20+'Ejec pres-2024-2025 INVERSION'!G20</f>
        <v>22047336264</v>
      </c>
      <c r="I19" s="64">
        <f t="shared" si="1"/>
        <v>0.54686997254891601</v>
      </c>
    </row>
    <row r="20" spans="2:9" ht="19.5" customHeight="1" x14ac:dyDescent="0.25">
      <c r="B20" s="44">
        <v>16</v>
      </c>
      <c r="C20" s="45" t="s">
        <v>21</v>
      </c>
      <c r="D20" s="24">
        <f>'Ejec pres 2024-2025 FUNCIONA'!C21+'Ejec pres-2024-2025 INVERSION'!C21</f>
        <v>57071380810</v>
      </c>
      <c r="E20" s="24">
        <f>'Ejec pres 2024-2025 FUNCIONA'!D21+'Ejec pres-2024-2025 INVERSION'!D21</f>
        <v>56149616649</v>
      </c>
      <c r="F20" s="66">
        <f t="shared" si="0"/>
        <v>0.98384892483907649</v>
      </c>
      <c r="G20" s="50">
        <f>'Ejec pres 2024-2025 FUNCIONA'!F21+'Ejec pres-2024-2025 INVERSION'!F21</f>
        <v>64997786711</v>
      </c>
      <c r="H20" s="50">
        <f>'Ejec pres 2024-2025 FUNCIONA'!G21+'Ejec pres-2024-2025 INVERSION'!G21</f>
        <v>37263546813</v>
      </c>
      <c r="I20" s="64">
        <f t="shared" si="1"/>
        <v>0.5733048569589777</v>
      </c>
    </row>
    <row r="21" spans="2:9" ht="19.5" customHeight="1" x14ac:dyDescent="0.25">
      <c r="B21" s="44">
        <v>17</v>
      </c>
      <c r="C21" s="45" t="s">
        <v>35</v>
      </c>
      <c r="D21" s="24">
        <f>'Ejec pres 2024-2025 FUNCIONA'!C22+'Ejec pres-2024-2025 INVERSION'!C22</f>
        <v>29736838000</v>
      </c>
      <c r="E21" s="24">
        <f>'Ejec pres 2024-2025 FUNCIONA'!D22+'Ejec pres-2024-2025 INVERSION'!D22</f>
        <v>28751995488</v>
      </c>
      <c r="F21" s="66">
        <f t="shared" si="0"/>
        <v>0.96688139767920178</v>
      </c>
      <c r="G21" s="50">
        <f>'Ejec pres 2024-2025 FUNCIONA'!F22+'Ejec pres-2024-2025 INVERSION'!F22</f>
        <v>41849782815</v>
      </c>
      <c r="H21" s="50">
        <f>'Ejec pres 2024-2025 FUNCIONA'!G22+'Ejec pres-2024-2025 INVERSION'!G22</f>
        <v>28276213059</v>
      </c>
      <c r="I21" s="64">
        <f t="shared" si="1"/>
        <v>0.67565973242912758</v>
      </c>
    </row>
    <row r="22" spans="2:9" ht="19.5" customHeight="1" x14ac:dyDescent="0.25">
      <c r="B22" s="44">
        <v>18</v>
      </c>
      <c r="C22" s="45" t="s">
        <v>33</v>
      </c>
      <c r="D22" s="24">
        <f>'Ejec pres 2024-2025 FUNCIONA'!C23+'Ejec pres-2024-2025 INVERSION'!C23</f>
        <v>111906041000</v>
      </c>
      <c r="E22" s="24">
        <f>'Ejec pres 2024-2025 FUNCIONA'!D23+'Ejec pres-2024-2025 INVERSION'!D23</f>
        <v>103041976366</v>
      </c>
      <c r="F22" s="66">
        <f t="shared" si="0"/>
        <v>0.92079011503945529</v>
      </c>
      <c r="G22" s="50">
        <f>'Ejec pres 2024-2025 FUNCIONA'!F23+'Ejec pres-2024-2025 INVERSION'!F23</f>
        <v>125439187165</v>
      </c>
      <c r="H22" s="50">
        <f>'Ejec pres 2024-2025 FUNCIONA'!G23+'Ejec pres-2024-2025 INVERSION'!G23</f>
        <v>71335286512</v>
      </c>
      <c r="I22" s="64">
        <f t="shared" si="1"/>
        <v>0.56868422160745591</v>
      </c>
    </row>
    <row r="23" spans="2:9" ht="19.5" customHeight="1" x14ac:dyDescent="0.25">
      <c r="B23" s="44">
        <v>19</v>
      </c>
      <c r="C23" s="45" t="s">
        <v>34</v>
      </c>
      <c r="D23" s="24">
        <f>'Ejec pres 2024-2025 FUNCIONA'!C24+'Ejec pres-2024-2025 INVERSION'!C24</f>
        <v>201505208987</v>
      </c>
      <c r="E23" s="24">
        <f>'Ejec pres 2024-2025 FUNCIONA'!D24+'Ejec pres-2024-2025 INVERSION'!D24</f>
        <v>200979352752</v>
      </c>
      <c r="F23" s="66">
        <f t="shared" si="0"/>
        <v>0.99739035909967999</v>
      </c>
      <c r="G23" s="50">
        <f>'Ejec pres 2024-2025 FUNCIONA'!F24+'Ejec pres-2024-2025 INVERSION'!F24</f>
        <v>217770681036</v>
      </c>
      <c r="H23" s="50">
        <f>'Ejec pres 2024-2025 FUNCIONA'!G24+'Ejec pres-2024-2025 INVERSION'!G24</f>
        <v>144048296773</v>
      </c>
      <c r="I23" s="64">
        <f t="shared" si="1"/>
        <v>0.66146781599671423</v>
      </c>
    </row>
    <row r="24" spans="2:9" ht="19.5" customHeight="1" x14ac:dyDescent="0.25">
      <c r="B24" s="44">
        <v>20</v>
      </c>
      <c r="C24" s="45" t="s">
        <v>25</v>
      </c>
      <c r="D24" s="24">
        <f>'Ejec pres 2024-2025 FUNCIONA'!C25+'Ejec pres-2024-2025 INVERSION'!C25</f>
        <v>71951445790</v>
      </c>
      <c r="E24" s="24">
        <f>'Ejec pres 2024-2025 FUNCIONA'!D25+'Ejec pres-2024-2025 INVERSION'!D25</f>
        <v>71625271563</v>
      </c>
      <c r="F24" s="66">
        <f t="shared" si="0"/>
        <v>0.99546674533890556</v>
      </c>
      <c r="G24" s="50">
        <f>'Ejec pres 2024-2025 FUNCIONA'!F25+'Ejec pres-2024-2025 INVERSION'!F25</f>
        <v>73550624320</v>
      </c>
      <c r="H24" s="50">
        <f>'Ejec pres 2024-2025 FUNCIONA'!G25+'Ejec pres-2024-2025 INVERSION'!G25</f>
        <v>40518069213</v>
      </c>
      <c r="I24" s="64">
        <f t="shared" si="1"/>
        <v>0.55088681554511654</v>
      </c>
    </row>
    <row r="25" spans="2:9" ht="19.5" customHeight="1" x14ac:dyDescent="0.25">
      <c r="B25" s="106" t="s">
        <v>26</v>
      </c>
      <c r="C25" s="106"/>
      <c r="D25" s="69">
        <f>'Ejec pres 2024-2025 FUNCIONA'!C26+'Ejec pres-2024-2025 INVERSION'!C26</f>
        <v>1796341223947</v>
      </c>
      <c r="E25" s="69">
        <f>'Ejec pres 2024-2025 FUNCIONA'!D26+'Ejec pres-2024-2025 INVERSION'!D26</f>
        <v>1710035989074</v>
      </c>
      <c r="F25" s="63">
        <f t="shared" si="0"/>
        <v>0.95195498843846249</v>
      </c>
      <c r="G25" s="75">
        <f>'Ejec pres 2024-2025 FUNCIONA'!F26+'Ejec pres-2024-2025 INVERSION'!F26</f>
        <v>1980541820984</v>
      </c>
      <c r="H25" s="75">
        <f>'Ejec pres 2024-2025 FUNCIONA'!G26+'Ejec pres-2024-2025 INVERSION'!G26</f>
        <v>1169341479622</v>
      </c>
      <c r="I25" s="67">
        <f t="shared" si="1"/>
        <v>0.59041493960528013</v>
      </c>
    </row>
    <row r="27" spans="2:9" ht="19.5" customHeight="1" x14ac:dyDescent="0.25">
      <c r="B27" t="s">
        <v>47</v>
      </c>
    </row>
  </sheetData>
  <mergeCells count="5">
    <mergeCell ref="B25:C25"/>
    <mergeCell ref="D2:F2"/>
    <mergeCell ref="G2:I2"/>
    <mergeCell ref="G3:I3"/>
    <mergeCell ref="D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Ejec pres 2024-2025 FUNCIONA</vt:lpstr>
      <vt:lpstr>Ejec pres-2024-2025 INVERSION</vt:lpstr>
      <vt:lpstr>comparativo giros </vt:lpstr>
      <vt:lpstr>TOTAL FUN E INVER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Andres Garzon Prieto</dc:creator>
  <cp:lastModifiedBy>CONSTANZA ADRIANA CARDENAS CAMACHO</cp:lastModifiedBy>
  <dcterms:created xsi:type="dcterms:W3CDTF">2020-10-19T21:45:23Z</dcterms:created>
  <dcterms:modified xsi:type="dcterms:W3CDTF">2025-10-30T17:52:52Z</dcterms:modified>
</cp:coreProperties>
</file>